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фев 21" sheetId="1" r:id="rId1"/>
  </sheets>
  <calcPr calcId="125725" refMode="R1C1"/>
</workbook>
</file>

<file path=xl/calcChain.xml><?xml version="1.0" encoding="utf-8"?>
<calcChain xmlns="http://schemas.openxmlformats.org/spreadsheetml/2006/main">
  <c r="T30" i="1"/>
  <c r="T29"/>
  <c r="T26"/>
  <c r="T25"/>
  <c r="T24"/>
  <c r="T50"/>
  <c r="T46"/>
  <c r="T23"/>
  <c r="T22"/>
  <c r="T21"/>
  <c r="T20"/>
  <c r="T28"/>
  <c r="T27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<sst xmlns="http://schemas.openxmlformats.org/spreadsheetml/2006/main" count="140" uniqueCount="94">
  <si>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</si>
  <si>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</si>
  <si>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</si>
  <si>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</si>
  <si>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</si>
  <si>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</si>
  <si>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</si>
  <si>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</si>
  <si>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</si>
  <si>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</si>
  <si>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</si>
  <si>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</si>
  <si>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</si>
  <si>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</si>
  <si>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</si>
  <si>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</si>
  <si>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</si>
  <si>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</si>
  <si>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</si>
  <si>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</si>
  <si>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</si>
  <si>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</si>
  <si>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</si>
  <si>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</si>
  <si>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</si>
  <si>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</si>
  <si>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</si>
  <si>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</si>
  <si>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</si>
  <si>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</si>
  <si>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</si>
  <si>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</si>
  <si>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</si>
  <si>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</si>
  <si>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</si>
  <si>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</si>
  <si>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</si>
  <si>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</si>
  <si>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</si>
  <si>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</si>
  <si>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</si>
  <si>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</si>
  <si>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</si>
  <si>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</si>
  <si>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</si>
  <si>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</si>
  <si>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</si>
  <si>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</si>
  <si>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</si>
  <si>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</si>
  <si>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</si>
  <si>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</si>
  <si>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вода</t>
  </si>
  <si>
    <t>бут</t>
  </si>
  <si>
    <t>ООО Агропром</t>
  </si>
  <si>
    <t>услуги адвоката</t>
  </si>
  <si>
    <t>Адвокатское партнерство</t>
  </si>
  <si>
    <t>ООО "Ирина-сервис"</t>
  </si>
  <si>
    <t>восстановление картриджей</t>
  </si>
  <si>
    <t>услуги по сопровождению ЭПС</t>
  </si>
  <si>
    <t>ООО АПИ Гарант-Омск</t>
  </si>
  <si>
    <t>ООО "Газификация"</t>
  </si>
  <si>
    <t>ТО газопроводов</t>
  </si>
  <si>
    <t>АО "Омскгоргаз"</t>
  </si>
  <si>
    <t>ИП Соколовский С.П.</t>
  </si>
  <si>
    <t>канцтовары</t>
  </si>
  <si>
    <t>ООО ДНС Ритейл</t>
  </si>
  <si>
    <t>арендная плата</t>
  </si>
  <si>
    <t>м2/мес</t>
  </si>
  <si>
    <t>ООО ХК "Акция"</t>
  </si>
  <si>
    <t>ТМЦ для компьютерной и орг техники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</si>
  <si>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февраль 2021 г.</t>
    </r>
  </si>
  <si>
    <t>ПП 52 от 01.02.2021</t>
  </si>
  <si>
    <t>ПП 53 от 01.02.2021</t>
  </si>
  <si>
    <t>ПП 66 от 02.02.2021</t>
  </si>
  <si>
    <t>ПП 84 от 04.02.2021</t>
  </si>
  <si>
    <t>Калинин С.П.</t>
  </si>
  <si>
    <t>ПП 86 от 05.02.2021</t>
  </si>
  <si>
    <t>ПП 88 от 05.02.2021</t>
  </si>
  <si>
    <t>ООО "Юнигаз"</t>
  </si>
  <si>
    <t>ГСМ</t>
  </si>
  <si>
    <t>ПП 92 от 08.02.2021</t>
  </si>
  <si>
    <t>ПП 93 от 08.02.2021</t>
  </si>
  <si>
    <t>Государственный архив РФ ФКУ</t>
  </si>
  <si>
    <t>ПП 97 от 09.02.2021</t>
  </si>
  <si>
    <t>ПП 101 от 10.02.2021</t>
  </si>
  <si>
    <t>ПП 103 от 18.02.2021</t>
  </si>
  <si>
    <t>ПП 104 от 18.02.2021</t>
  </si>
  <si>
    <t>ПП 106 от 18.02.2021</t>
  </si>
  <si>
    <t>ПП 108 от 18.02.2021</t>
  </si>
  <si>
    <t>ПП 113 от 19.02.2021</t>
  </si>
  <si>
    <t>ПП 115 от 25.02.2021</t>
  </si>
  <si>
    <t>образ</t>
  </si>
  <si>
    <t>изготовление цифровой копии документа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</si>
</sst>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zoomScaleNormal="100" workbookViewId="0">
      <selection activeCell="M25" sqref="M25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8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9">
        <v>2</v>
      </c>
      <c r="B20" s="20">
        <v>44228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1" t="s">
        <v>37</v>
      </c>
      <c r="O20" s="11"/>
      <c r="P20" s="30" t="s">
        <v>58</v>
      </c>
      <c r="Q20" s="40" t="s">
        <v>49</v>
      </c>
      <c r="R20" s="40" t="s">
        <v>49</v>
      </c>
      <c r="S20" s="26" t="s">
        <v>49</v>
      </c>
      <c r="T20" s="16">
        <f>8.38*85%</f>
        <v>7.1230000000000002</v>
      </c>
      <c r="U20" s="12" t="s">
        <v>57</v>
      </c>
      <c r="V20" s="19" t="s">
        <v>72</v>
      </c>
    </row>
    <row r="21" spans="1:22" s="1" customFormat="1">
      <c r="A21" s="19">
        <v>3</v>
      </c>
      <c r="B21" s="38">
        <v>44228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1" t="s">
        <v>37</v>
      </c>
      <c r="O21" s="32"/>
      <c r="P21" s="30" t="s">
        <v>65</v>
      </c>
      <c r="Q21" s="32" t="s">
        <v>49</v>
      </c>
      <c r="R21" s="32" t="s">
        <v>49</v>
      </c>
      <c r="S21" s="26" t="s">
        <v>49</v>
      </c>
      <c r="T21" s="16">
        <f>0.12*85%</f>
        <v>0.10199999999999999</v>
      </c>
      <c r="U21" s="12" t="s">
        <v>64</v>
      </c>
      <c r="V21" s="19" t="s">
        <v>73</v>
      </c>
    </row>
    <row r="22" spans="1:22" s="1" customFormat="1" ht="25.5">
      <c r="A22" s="19">
        <v>4</v>
      </c>
      <c r="B22" s="20">
        <v>44229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1" t="s">
        <v>37</v>
      </c>
      <c r="O22" s="32"/>
      <c r="P22" s="30" t="s">
        <v>70</v>
      </c>
      <c r="Q22" s="11" t="s">
        <v>49</v>
      </c>
      <c r="R22" s="11" t="s">
        <v>49</v>
      </c>
      <c r="S22" s="26" t="s">
        <v>49</v>
      </c>
      <c r="T22" s="16">
        <f>12.696*85%</f>
        <v>10.791599999999999</v>
      </c>
      <c r="U22" s="12" t="s">
        <v>66</v>
      </c>
      <c r="V22" s="19" t="s">
        <v>74</v>
      </c>
    </row>
    <row r="23" spans="1:22" s="1" customFormat="1">
      <c r="A23" s="19">
        <v>5</v>
      </c>
      <c r="B23" s="38">
        <v>44231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1" t="s">
        <v>37</v>
      </c>
      <c r="O23" s="31"/>
      <c r="P23" s="10" t="s">
        <v>55</v>
      </c>
      <c r="Q23" s="31" t="s">
        <v>49</v>
      </c>
      <c r="R23" s="31" t="s">
        <v>49</v>
      </c>
      <c r="S23" s="31" t="s">
        <v>49</v>
      </c>
      <c r="T23" s="16">
        <f>200*85%</f>
        <v>170</v>
      </c>
      <c r="U23" s="10" t="s">
        <v>56</v>
      </c>
      <c r="V23" s="19" t="s">
        <v>75</v>
      </c>
    </row>
    <row r="24" spans="1:22" s="1" customFormat="1" ht="25.5">
      <c r="A24" s="19">
        <v>6</v>
      </c>
      <c r="B24" s="20">
        <v>44235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21" t="s">
        <v>37</v>
      </c>
      <c r="O24" s="11"/>
      <c r="P24" s="30" t="s">
        <v>58</v>
      </c>
      <c r="Q24" s="40" t="s">
        <v>49</v>
      </c>
      <c r="R24" s="40" t="s">
        <v>49</v>
      </c>
      <c r="S24" s="26" t="s">
        <v>49</v>
      </c>
      <c r="T24" s="16">
        <f>12.55*85%</f>
        <v>10.6675</v>
      </c>
      <c r="U24" s="12" t="s">
        <v>57</v>
      </c>
      <c r="V24" s="19" t="s">
        <v>82</v>
      </c>
    </row>
    <row r="25" spans="1:22" s="42" customFormat="1" ht="25.5">
      <c r="A25" s="19">
        <v>7</v>
      </c>
      <c r="B25" s="41">
        <v>44236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1" t="s">
        <v>37</v>
      </c>
      <c r="O25" s="11"/>
      <c r="P25" s="30" t="s">
        <v>93</v>
      </c>
      <c r="Q25" s="23">
        <v>124</v>
      </c>
      <c r="R25" s="11" t="s">
        <v>92</v>
      </c>
      <c r="S25" s="26">
        <v>587</v>
      </c>
      <c r="T25" s="16">
        <f>72.788*85%</f>
        <v>61.869799999999998</v>
      </c>
      <c r="U25" s="10" t="s">
        <v>83</v>
      </c>
      <c r="V25" s="19" t="s">
        <v>84</v>
      </c>
    </row>
    <row r="26" spans="1:22" s="42" customFormat="1" ht="25.5">
      <c r="A26" s="19">
        <v>8</v>
      </c>
      <c r="B26" s="41">
        <v>44245</v>
      </c>
      <c r="C26" s="11"/>
      <c r="D26" s="11"/>
      <c r="E26" s="11"/>
      <c r="F26" s="11"/>
      <c r="G26" s="11"/>
      <c r="H26" s="11"/>
      <c r="I26" s="11"/>
      <c r="J26" s="11"/>
      <c r="K26" s="11"/>
      <c r="L26" s="43"/>
      <c r="M26" s="43"/>
      <c r="N26" s="21" t="s">
        <v>37</v>
      </c>
      <c r="O26" s="39"/>
      <c r="P26" s="30" t="s">
        <v>70</v>
      </c>
      <c r="Q26" s="11" t="s">
        <v>49</v>
      </c>
      <c r="R26" s="11" t="s">
        <v>49</v>
      </c>
      <c r="S26" s="26" t="s">
        <v>49</v>
      </c>
      <c r="T26" s="16">
        <f>5.85*85%</f>
        <v>4.9724999999999993</v>
      </c>
      <c r="U26" s="12" t="s">
        <v>66</v>
      </c>
      <c r="V26" s="19" t="s">
        <v>86</v>
      </c>
    </row>
    <row r="27" spans="1:22" s="42" customFormat="1">
      <c r="A27" s="19">
        <v>9</v>
      </c>
      <c r="B27" s="41">
        <v>44245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1" t="s">
        <v>37</v>
      </c>
      <c r="O27" s="25"/>
      <c r="P27" s="10" t="s">
        <v>52</v>
      </c>
      <c r="Q27" s="23">
        <v>0.15</v>
      </c>
      <c r="R27" s="21" t="s">
        <v>53</v>
      </c>
      <c r="S27" s="26">
        <v>4</v>
      </c>
      <c r="T27" s="16">
        <f>0.6*85%</f>
        <v>0.51</v>
      </c>
      <c r="U27" s="10" t="s">
        <v>54</v>
      </c>
      <c r="V27" s="19" t="s">
        <v>87</v>
      </c>
    </row>
    <row r="28" spans="1:22" s="42" customFormat="1" ht="25.5">
      <c r="A28" s="19">
        <v>10</v>
      </c>
      <c r="B28" s="41">
        <v>44245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1" t="s">
        <v>37</v>
      </c>
      <c r="O28" s="32"/>
      <c r="P28" s="30" t="s">
        <v>59</v>
      </c>
      <c r="Q28" s="23">
        <v>14.5</v>
      </c>
      <c r="R28" s="21" t="s">
        <v>50</v>
      </c>
      <c r="S28" s="26">
        <v>1</v>
      </c>
      <c r="T28" s="16">
        <f>14.5*85%</f>
        <v>12.324999999999999</v>
      </c>
      <c r="U28" s="12" t="s">
        <v>60</v>
      </c>
      <c r="V28" s="19" t="s">
        <v>88</v>
      </c>
    </row>
    <row r="29" spans="1:22" s="42" customFormat="1">
      <c r="A29" s="19">
        <v>11</v>
      </c>
      <c r="B29" s="41">
        <v>44246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1" t="s">
        <v>37</v>
      </c>
      <c r="O29" s="39"/>
      <c r="P29" s="30" t="s">
        <v>65</v>
      </c>
      <c r="Q29" s="39" t="s">
        <v>49</v>
      </c>
      <c r="R29" s="39" t="s">
        <v>49</v>
      </c>
      <c r="S29" s="26" t="s">
        <v>49</v>
      </c>
      <c r="T29" s="16">
        <f>26.3114*85%</f>
        <v>22.36469</v>
      </c>
      <c r="U29" s="12" t="s">
        <v>64</v>
      </c>
      <c r="V29" s="19" t="s">
        <v>90</v>
      </c>
    </row>
    <row r="30" spans="1:22" s="42" customFormat="1">
      <c r="A30" s="19">
        <v>12</v>
      </c>
      <c r="B30" s="41">
        <v>44252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2" t="s">
        <v>37</v>
      </c>
      <c r="O30" s="32"/>
      <c r="P30" s="10" t="s">
        <v>67</v>
      </c>
      <c r="Q30" s="23">
        <v>0.8</v>
      </c>
      <c r="R30" s="21" t="s">
        <v>68</v>
      </c>
      <c r="S30" s="23">
        <v>126.6</v>
      </c>
      <c r="T30" s="16">
        <f>143.54*0.85</f>
        <v>122.00899999999999</v>
      </c>
      <c r="U30" s="12" t="s">
        <v>69</v>
      </c>
      <c r="V30" s="19" t="s">
        <v>91</v>
      </c>
    </row>
    <row r="31" spans="1:22" s="1" customFormat="1">
      <c r="A31" s="13" t="s">
        <v>40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28"/>
      <c r="O31" s="25"/>
      <c r="P31" s="9"/>
      <c r="Q31" s="9"/>
      <c r="R31" s="9"/>
      <c r="S31" s="9"/>
      <c r="T31" s="9"/>
      <c r="U31" s="9"/>
      <c r="V31" s="21"/>
    </row>
    <row r="32" spans="1:22" s="1" customFormat="1">
      <c r="A32" s="18">
        <v>13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5">
        <v>0</v>
      </c>
      <c r="O32" s="34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23">
        <v>0</v>
      </c>
    </row>
    <row r="33" spans="1:22" s="1" customFormat="1">
      <c r="A33" s="13" t="s">
        <v>46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36"/>
      <c r="P33" s="6"/>
      <c r="Q33" s="6"/>
      <c r="R33" s="6"/>
      <c r="S33" s="6"/>
      <c r="T33" s="6"/>
      <c r="U33" s="6"/>
      <c r="V33" s="21"/>
    </row>
    <row r="34" spans="1:22" s="1" customFormat="1">
      <c r="A34" s="18">
        <v>14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34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23">
        <v>0</v>
      </c>
    </row>
    <row r="35" spans="1:22" s="1" customFormat="1">
      <c r="A35" s="13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/>
      <c r="O35" s="36"/>
      <c r="P35" s="6"/>
      <c r="Q35" s="6"/>
      <c r="R35" s="6"/>
      <c r="S35" s="6"/>
      <c r="T35" s="6"/>
      <c r="U35" s="6"/>
      <c r="V35" s="21"/>
    </row>
    <row r="36" spans="1:22" s="1" customFormat="1">
      <c r="A36" s="18">
        <v>15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5">
        <v>0</v>
      </c>
      <c r="O36" s="34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23">
        <v>0</v>
      </c>
    </row>
    <row r="37" spans="1:22" s="1" customFormat="1">
      <c r="A37" s="13" t="s">
        <v>41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36"/>
      <c r="P37" s="6"/>
      <c r="Q37" s="6"/>
      <c r="R37" s="6"/>
      <c r="S37" s="6"/>
      <c r="T37" s="6"/>
      <c r="U37" s="6"/>
      <c r="V37" s="21"/>
    </row>
    <row r="38" spans="1:22" s="1" customFormat="1">
      <c r="A38" s="18">
        <v>16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5">
        <v>0</v>
      </c>
      <c r="O38" s="34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23">
        <v>0</v>
      </c>
    </row>
    <row r="39" spans="1:22" s="1" customFormat="1">
      <c r="A39" s="13" t="s">
        <v>42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6"/>
      <c r="P39" s="6"/>
      <c r="Q39" s="6"/>
      <c r="R39" s="6"/>
      <c r="S39" s="6"/>
      <c r="T39" s="6"/>
      <c r="U39" s="6"/>
      <c r="V39" s="21"/>
    </row>
    <row r="40" spans="1:22" s="1" customFormat="1">
      <c r="A40" s="18">
        <v>17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5">
        <v>0</v>
      </c>
      <c r="O40" s="34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23">
        <v>0</v>
      </c>
    </row>
    <row r="41" spans="1:22" s="1" customFormat="1">
      <c r="A41" s="13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36"/>
      <c r="P41" s="6"/>
      <c r="Q41" s="6"/>
      <c r="R41" s="6"/>
      <c r="S41" s="6"/>
      <c r="T41" s="6"/>
      <c r="U41" s="6"/>
      <c r="V41" s="21"/>
    </row>
    <row r="42" spans="1:22" s="1" customFormat="1">
      <c r="A42" s="18">
        <v>18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5">
        <v>0</v>
      </c>
      <c r="O42" s="34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23">
        <v>0</v>
      </c>
    </row>
    <row r="43" spans="1:22" s="1" customFormat="1">
      <c r="A43" s="13" t="s">
        <v>43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36"/>
      <c r="P43" s="6"/>
      <c r="Q43" s="6"/>
      <c r="R43" s="6"/>
      <c r="S43" s="6"/>
      <c r="T43" s="6"/>
      <c r="U43" s="6"/>
      <c r="V43" s="21"/>
    </row>
    <row r="44" spans="1:22" s="1" customFormat="1">
      <c r="A44" s="18">
        <v>19</v>
      </c>
      <c r="B44" s="20">
        <v>44245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2" t="s">
        <v>37</v>
      </c>
      <c r="O44" s="9"/>
      <c r="P44" s="10" t="s">
        <v>62</v>
      </c>
      <c r="Q44" s="17">
        <v>0</v>
      </c>
      <c r="R44" s="17">
        <v>0</v>
      </c>
      <c r="S44" s="17">
        <v>0</v>
      </c>
      <c r="T44" s="16">
        <v>6000</v>
      </c>
      <c r="U44" s="10" t="s">
        <v>63</v>
      </c>
      <c r="V44" s="21" t="s">
        <v>89</v>
      </c>
    </row>
    <row r="45" spans="1:22" s="1" customFormat="1" ht="15.75" customHeight="1">
      <c r="A45" s="13" t="s">
        <v>44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8"/>
      <c r="O45" s="9"/>
      <c r="P45" s="10"/>
      <c r="Q45" s="15"/>
      <c r="R45" s="13"/>
      <c r="S45" s="15"/>
      <c r="T45" s="16"/>
      <c r="U45" s="12"/>
      <c r="V45" s="22"/>
    </row>
    <row r="46" spans="1:22" s="1" customFormat="1" ht="15.75" customHeight="1">
      <c r="A46" s="18">
        <v>20</v>
      </c>
      <c r="B46" s="20">
        <v>44232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8" t="s">
        <v>37</v>
      </c>
      <c r="O46" s="9"/>
      <c r="P46" s="10" t="s">
        <v>51</v>
      </c>
      <c r="Q46" s="17">
        <v>0</v>
      </c>
      <c r="R46" s="17">
        <v>0</v>
      </c>
      <c r="S46" s="17">
        <v>0</v>
      </c>
      <c r="T46" s="16">
        <f>64.0225+62.3275</f>
        <v>126.35</v>
      </c>
      <c r="U46" s="12" t="s">
        <v>76</v>
      </c>
      <c r="V46" s="21" t="s">
        <v>77</v>
      </c>
    </row>
    <row r="47" spans="1:22" s="1" customFormat="1" ht="15.75" customHeight="1">
      <c r="A47" s="18">
        <v>21</v>
      </c>
      <c r="B47" s="20">
        <v>44232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8" t="s">
        <v>37</v>
      </c>
      <c r="O47" s="9"/>
      <c r="P47" s="10" t="s">
        <v>51</v>
      </c>
      <c r="Q47" s="17">
        <v>0</v>
      </c>
      <c r="R47" s="17">
        <v>0</v>
      </c>
      <c r="S47" s="17">
        <v>0</v>
      </c>
      <c r="T47" s="16">
        <v>130.10065</v>
      </c>
      <c r="U47" s="12" t="s">
        <v>76</v>
      </c>
      <c r="V47" s="21" t="s">
        <v>78</v>
      </c>
    </row>
    <row r="48" spans="1:22" s="1" customFormat="1" ht="15.75" customHeight="1">
      <c r="A48" s="18">
        <v>22</v>
      </c>
      <c r="B48" s="20">
        <v>44237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2" t="s">
        <v>37</v>
      </c>
      <c r="O48" s="32"/>
      <c r="P48" s="10" t="s">
        <v>51</v>
      </c>
      <c r="Q48" s="17">
        <v>46.923000000000002</v>
      </c>
      <c r="R48" s="17" t="s">
        <v>50</v>
      </c>
      <c r="S48" s="26">
        <v>1</v>
      </c>
      <c r="T48" s="16">
        <v>46.92342</v>
      </c>
      <c r="U48" s="12" t="s">
        <v>61</v>
      </c>
      <c r="V48" s="21" t="s">
        <v>85</v>
      </c>
    </row>
    <row r="49" spans="1:22">
      <c r="A49" s="13" t="s">
        <v>48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9"/>
      <c r="O49" s="9"/>
      <c r="P49" s="9"/>
      <c r="Q49" s="9"/>
      <c r="R49" s="9"/>
      <c r="S49" s="9"/>
      <c r="T49" s="9"/>
      <c r="U49" s="9"/>
      <c r="V49" s="24"/>
    </row>
    <row r="50" spans="1:22">
      <c r="A50" s="19">
        <v>23</v>
      </c>
      <c r="B50" s="20">
        <v>44235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7" t="s">
        <v>37</v>
      </c>
      <c r="O50" s="17"/>
      <c r="P50" s="7" t="s">
        <v>80</v>
      </c>
      <c r="Q50" s="14">
        <v>0</v>
      </c>
      <c r="R50" s="11" t="s">
        <v>49</v>
      </c>
      <c r="S50" s="33">
        <v>0</v>
      </c>
      <c r="T50" s="16">
        <f>20*85%</f>
        <v>17</v>
      </c>
      <c r="U50" s="12" t="s">
        <v>79</v>
      </c>
      <c r="V50" s="21" t="s">
        <v>81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2021-01-11T08:55:40Z</cp:lastPrinted>
  <dcterms:created xsi:type="dcterms:W3CDTF">2019-02-05T10:47:40Z</dcterms:created>
  <dcterms:modified xsi:type="dcterms:W3CDTF">2021-03-09T06:22:54Z</dcterms:modified>
</cp:coreProperties>
</file>