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май 2022" sheetId="1" r:id="rId1"/>
  </sheets>
  <calcPr calcId="125725"/>
</workbook>
</file>

<file path=xl/calcChain.xml><?xml version="1.0" encoding="utf-8"?>
<calcChain xmlns="http://schemas.openxmlformats.org/spreadsheetml/2006/main">
  <c r="T27" i="1"/>
  <c r="T29"/>
  <c r="T26"/>
  <c r="T25"/>
  <c r="T24"/>
  <c r="T20"/>
  <c r="T22"/>
  <c r="T21"/>
  <c r="T49" l="1"/>
  <c r="T46"/>
  <c r="T23" l="1"/>
  <c r="T28" l="1"/>
  <c r="Q4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<sst xmlns="http://schemas.openxmlformats.org/spreadsheetml/2006/main" count="117" uniqueCount="98">
  <si>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</si>
  <si>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</si>
  <si>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</si>
  <si>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</si>
  <si>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</si>
  <si>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</si>
  <si>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</si>
  <si>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</si>
  <si>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</si>
  <si>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</si>
  <si>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</si>
  <si>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</si>
  <si>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</si>
  <si>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</si>
  <si>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</si>
  <si>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</si>
  <si>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</si>
  <si>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</si>
  <si>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</si>
  <si>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</si>
  <si>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</si>
  <si>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</si>
  <si>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</si>
  <si>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</si>
  <si>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</si>
  <si>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</si>
  <si>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</si>
  <si>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</si>
  <si>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</si>
  <si>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</si>
  <si>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</si>
  <si>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</si>
  <si>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</si>
  <si>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</si>
  <si>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</si>
  <si>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</si>
  <si>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</si>
  <si>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</si>
  <si>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</si>
  <si>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</si>
  <si>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</si>
  <si>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</si>
  <si>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</si>
  <si>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</si>
  <si>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</si>
  <si>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</si>
  <si>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</si>
  <si>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</si>
  <si>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</si>
  <si>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</si>
  <si>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</si>
  <si>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</si>
  <si>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</si>
  <si>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</si>
  <si>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</si>
  <si>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</si>
  <si>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</si>
  <si>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</si>
  <si>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ООО "СТСК"</t>
  </si>
  <si>
    <t>аренда помещений</t>
  </si>
  <si>
    <t>м2/мес</t>
  </si>
  <si>
    <t>ООО ХК "Акция"</t>
  </si>
  <si>
    <t>шт</t>
  </si>
  <si>
    <t>ГСМ</t>
  </si>
  <si>
    <t>ООО "Юнигаз"</t>
  </si>
  <si>
    <t>ООО "Ирина-Сервис"</t>
  </si>
  <si>
    <t>восствновление картриджей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</si>
  <si>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2022 г.</t>
    </r>
  </si>
  <si>
    <t>вода</t>
  </si>
  <si>
    <t>бут.</t>
  </si>
  <si>
    <t>ООО Агропром</t>
  </si>
  <si>
    <t>услуги по сопровождению ЭПС</t>
  </si>
  <si>
    <t>ООО АПИ Гарант-Омск</t>
  </si>
  <si>
    <t>ремонт и обслуживание автотранспорта</t>
  </si>
  <si>
    <t>ПП 223 от 11.05.2022</t>
  </si>
  <si>
    <t>ПП 225 от 11.05.2022</t>
  </si>
  <si>
    <t>ПП 224 от 11.05.2022</t>
  </si>
  <si>
    <t>ПП 227 от 11.05.2022</t>
  </si>
  <si>
    <t>ПП 243 от 12.05.2022</t>
  </si>
  <si>
    <t>ПП 247 от 13.05.2022</t>
  </si>
  <si>
    <t>ПП 249 от 18.05.2022</t>
  </si>
  <si>
    <t>госпошлина</t>
  </si>
  <si>
    <t>УФК по Омской области (ИФНС)</t>
  </si>
  <si>
    <t>ПП 221,222 от 04.05.2022</t>
  </si>
  <si>
    <t>ПП 254 от 20.05.2022</t>
  </si>
  <si>
    <t>САО "РЕСО-Гарантия"</t>
  </si>
  <si>
    <t>обязательное страхование владельцев АТС</t>
  </si>
  <si>
    <t>ПП 255 от 23.05.2022</t>
  </si>
  <si>
    <t>АО "ПФ "СКБ Контур"</t>
  </si>
  <si>
    <t>лицензия на право использования программы</t>
  </si>
  <si>
    <t>ПП 260 от 24.05.2022</t>
  </si>
  <si>
    <t>ПП 262 от 25.05.2022</t>
  </si>
  <si>
    <t>ПП 263 от 26.05.2022</t>
  </si>
  <si>
    <t>ООО "Е-Портал"</t>
  </si>
  <si>
    <t>ПП 264 от 26.05.2022</t>
  </si>
  <si>
    <t>права использования СБИС</t>
  </si>
  <si>
    <t>ПП 265 от 26.05.2022</t>
  </si>
  <si>
    <t>ИП Полевцова Н.В.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</si>
</sst>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topLeftCell="A22" zoomScaleNormal="100" workbookViewId="0">
      <selection activeCell="E56" sqref="E56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6</v>
      </c>
      <c r="B11" s="42" t="s">
        <v>7</v>
      </c>
      <c r="C11" s="42" t="s">
        <v>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9</v>
      </c>
      <c r="Q11" s="42" t="s">
        <v>10</v>
      </c>
      <c r="R11" s="42" t="s">
        <v>11</v>
      </c>
      <c r="S11" s="42" t="s">
        <v>12</v>
      </c>
      <c r="T11" s="42" t="s">
        <v>13</v>
      </c>
      <c r="U11" s="42" t="s">
        <v>14</v>
      </c>
      <c r="V11" s="42" t="s">
        <v>15</v>
      </c>
    </row>
    <row r="12" spans="1:22">
      <c r="A12" s="42"/>
      <c r="B12" s="42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17</v>
      </c>
      <c r="O12" s="42"/>
      <c r="P12" s="42"/>
      <c r="Q12" s="42"/>
      <c r="R12" s="42"/>
      <c r="S12" s="42"/>
      <c r="T12" s="42"/>
      <c r="U12" s="42"/>
      <c r="V12" s="42"/>
    </row>
    <row r="13" spans="1:22">
      <c r="A13" s="42"/>
      <c r="B13" s="42"/>
      <c r="C13" s="42" t="s">
        <v>18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19</v>
      </c>
      <c r="N13" s="42"/>
      <c r="O13" s="42"/>
      <c r="P13" s="42"/>
      <c r="Q13" s="42"/>
      <c r="R13" s="42"/>
      <c r="S13" s="42"/>
      <c r="T13" s="42"/>
      <c r="U13" s="42"/>
      <c r="V13" s="42"/>
    </row>
    <row r="14" spans="1:22">
      <c r="A14" s="42"/>
      <c r="B14" s="42"/>
      <c r="C14" s="42" t="s">
        <v>20</v>
      </c>
      <c r="D14" s="42"/>
      <c r="E14" s="42"/>
      <c r="F14" s="42" t="s">
        <v>21</v>
      </c>
      <c r="G14" s="42"/>
      <c r="H14" s="42"/>
      <c r="I14" s="42" t="s">
        <v>22</v>
      </c>
      <c r="J14" s="42"/>
      <c r="K14" s="42" t="s">
        <v>23</v>
      </c>
      <c r="L14" s="42"/>
      <c r="M14" s="42"/>
      <c r="N14" s="42" t="s">
        <v>24</v>
      </c>
      <c r="O14" s="42" t="s">
        <v>25</v>
      </c>
      <c r="P14" s="42"/>
      <c r="Q14" s="42"/>
      <c r="R14" s="42"/>
      <c r="S14" s="42"/>
      <c r="T14" s="42"/>
      <c r="U14" s="42"/>
      <c r="V14" s="42"/>
    </row>
    <row r="15" spans="1:22" ht="63.75">
      <c r="A15" s="42"/>
      <c r="B15" s="4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2">
        <v>44685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37</v>
      </c>
      <c r="O20" s="41"/>
      <c r="P20" s="10" t="s">
        <v>81</v>
      </c>
      <c r="Q20" s="24">
        <v>0</v>
      </c>
      <c r="R20" s="24">
        <v>0</v>
      </c>
      <c r="S20" s="24">
        <v>0</v>
      </c>
      <c r="T20" s="14">
        <f>3.647+4.064</f>
        <v>7.7110000000000003</v>
      </c>
      <c r="U20" s="7" t="s">
        <v>82</v>
      </c>
      <c r="V20" s="41" t="s">
        <v>83</v>
      </c>
    </row>
    <row r="21" spans="1:22" s="1" customFormat="1">
      <c r="A21" s="17">
        <v>3</v>
      </c>
      <c r="B21" s="34">
        <v>44693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5" t="s">
        <v>37</v>
      </c>
      <c r="O21" s="40"/>
      <c r="P21" s="10" t="s">
        <v>68</v>
      </c>
      <c r="Q21" s="20">
        <v>0.15</v>
      </c>
      <c r="R21" s="18" t="s">
        <v>69</v>
      </c>
      <c r="S21" s="23">
        <v>5</v>
      </c>
      <c r="T21" s="14">
        <f>0.75*86%</f>
        <v>0.64500000000000002</v>
      </c>
      <c r="U21" s="36" t="s">
        <v>70</v>
      </c>
      <c r="V21" s="41" t="s">
        <v>78</v>
      </c>
    </row>
    <row r="22" spans="1:22" s="1" customFormat="1" ht="25.5">
      <c r="A22" s="17">
        <v>4</v>
      </c>
      <c r="B22" s="32">
        <v>44694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5" t="s">
        <v>37</v>
      </c>
      <c r="O22" s="39"/>
      <c r="P22" s="27" t="s">
        <v>66</v>
      </c>
      <c r="Q22" s="20">
        <v>1.95</v>
      </c>
      <c r="R22" s="20" t="s">
        <v>62</v>
      </c>
      <c r="S22" s="20">
        <v>3</v>
      </c>
      <c r="T22" s="14">
        <f>Q22*S22*86%</f>
        <v>5.0309999999999997</v>
      </c>
      <c r="U22" s="7" t="s">
        <v>65</v>
      </c>
      <c r="V22" s="17" t="s">
        <v>79</v>
      </c>
    </row>
    <row r="23" spans="1:22" s="1" customFormat="1">
      <c r="A23" s="17">
        <v>5</v>
      </c>
      <c r="B23" s="34">
        <v>44699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5" t="s">
        <v>37</v>
      </c>
      <c r="O23" s="38"/>
      <c r="P23" s="27" t="s">
        <v>59</v>
      </c>
      <c r="Q23" s="20">
        <v>0.8</v>
      </c>
      <c r="R23" s="18" t="s">
        <v>60</v>
      </c>
      <c r="S23" s="20">
        <v>91.4</v>
      </c>
      <c r="T23" s="14">
        <f>103.12*86%</f>
        <v>88.683199999999999</v>
      </c>
      <c r="U23" s="11" t="s">
        <v>61</v>
      </c>
      <c r="V23" s="41" t="s">
        <v>80</v>
      </c>
    </row>
    <row r="24" spans="1:22" s="1" customFormat="1" ht="38.25">
      <c r="A24" s="17">
        <v>6</v>
      </c>
      <c r="B24" s="32">
        <v>44701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5" t="s">
        <v>37</v>
      </c>
      <c r="O24" s="41"/>
      <c r="P24" s="27" t="s">
        <v>86</v>
      </c>
      <c r="Q24" s="24">
        <v>0</v>
      </c>
      <c r="R24" s="24">
        <v>0</v>
      </c>
      <c r="S24" s="24">
        <v>0</v>
      </c>
      <c r="T24" s="14">
        <f>7.30834*86%</f>
        <v>6.2851724000000004</v>
      </c>
      <c r="U24" s="11" t="s">
        <v>85</v>
      </c>
      <c r="V24" s="17" t="s">
        <v>84</v>
      </c>
    </row>
    <row r="25" spans="1:22" s="1" customFormat="1" ht="38.25">
      <c r="A25" s="17">
        <v>7</v>
      </c>
      <c r="B25" s="32">
        <v>44704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8" t="s">
        <v>37</v>
      </c>
      <c r="O25" s="43"/>
      <c r="P25" s="27" t="s">
        <v>89</v>
      </c>
      <c r="Q25" s="24">
        <v>0</v>
      </c>
      <c r="R25" s="24">
        <v>0</v>
      </c>
      <c r="S25" s="24">
        <v>0</v>
      </c>
      <c r="T25" s="14">
        <f>61.5*86%</f>
        <v>52.89</v>
      </c>
      <c r="U25" s="11" t="s">
        <v>88</v>
      </c>
      <c r="V25" s="17" t="s">
        <v>87</v>
      </c>
    </row>
    <row r="26" spans="1:22" s="1" customFormat="1" ht="25.5">
      <c r="A26" s="17">
        <v>8</v>
      </c>
      <c r="B26" s="32">
        <v>44706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18" t="s">
        <v>37</v>
      </c>
      <c r="O26" s="40"/>
      <c r="P26" s="27" t="s">
        <v>71</v>
      </c>
      <c r="Q26" s="20">
        <v>15.5</v>
      </c>
      <c r="R26" s="18" t="s">
        <v>49</v>
      </c>
      <c r="S26" s="23">
        <v>2</v>
      </c>
      <c r="T26" s="14">
        <f>Q26*S26*86%</f>
        <v>26.66</v>
      </c>
      <c r="U26" s="11" t="s">
        <v>72</v>
      </c>
      <c r="V26" s="17" t="s">
        <v>91</v>
      </c>
    </row>
    <row r="27" spans="1:22" s="1" customFormat="1" ht="25.5">
      <c r="A27" s="17">
        <v>9</v>
      </c>
      <c r="B27" s="32">
        <v>44707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8" t="s">
        <v>37</v>
      </c>
      <c r="O27" s="43"/>
      <c r="P27" s="27" t="s">
        <v>73</v>
      </c>
      <c r="Q27" s="20">
        <v>0</v>
      </c>
      <c r="R27" s="20">
        <v>0</v>
      </c>
      <c r="S27" s="20">
        <v>0</v>
      </c>
      <c r="T27" s="14">
        <f>67.8*86%</f>
        <v>58.308</v>
      </c>
      <c r="U27" s="11" t="s">
        <v>97</v>
      </c>
      <c r="V27" s="17" t="s">
        <v>96</v>
      </c>
    </row>
    <row r="28" spans="1:22" s="1" customFormat="1" ht="25.5">
      <c r="A28" s="17">
        <v>10</v>
      </c>
      <c r="B28" s="32">
        <v>44707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8" t="s">
        <v>37</v>
      </c>
      <c r="O28" s="33"/>
      <c r="P28" s="10" t="s">
        <v>52</v>
      </c>
      <c r="Q28" s="20">
        <v>3.3000000000000002E-2</v>
      </c>
      <c r="R28" s="18" t="s">
        <v>55</v>
      </c>
      <c r="S28" s="23">
        <v>15</v>
      </c>
      <c r="T28" s="14">
        <f>0.504*86%</f>
        <v>0.43343999999999999</v>
      </c>
      <c r="U28" s="7" t="s">
        <v>53</v>
      </c>
      <c r="V28" s="17" t="s">
        <v>92</v>
      </c>
    </row>
    <row r="29" spans="1:22" s="1" customFormat="1" ht="25.5">
      <c r="A29" s="17">
        <v>11</v>
      </c>
      <c r="B29" s="32">
        <v>44707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8" t="s">
        <v>37</v>
      </c>
      <c r="O29" s="43"/>
      <c r="P29" s="27" t="s">
        <v>95</v>
      </c>
      <c r="Q29" s="20">
        <v>0</v>
      </c>
      <c r="R29" s="20">
        <v>0</v>
      </c>
      <c r="S29" s="20">
        <v>0</v>
      </c>
      <c r="T29" s="14">
        <f>1.125*86%</f>
        <v>0.96750000000000003</v>
      </c>
      <c r="U29" s="11" t="s">
        <v>93</v>
      </c>
      <c r="V29" s="17" t="s">
        <v>94</v>
      </c>
    </row>
    <row r="30" spans="1:22" s="1" customFormat="1" ht="14.25" customHeight="1">
      <c r="A30" s="12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5"/>
      <c r="O30" s="22"/>
      <c r="P30" s="9"/>
      <c r="Q30" s="9"/>
      <c r="R30" s="9"/>
      <c r="S30" s="9"/>
      <c r="T30" s="9"/>
      <c r="U30" s="9"/>
      <c r="V30" s="18"/>
    </row>
    <row r="31" spans="1:22" s="1" customFormat="1" ht="14.25" customHeight="1">
      <c r="A31" s="16">
        <v>12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 ht="14.25" customHeight="1">
      <c r="A34" s="12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 ht="14.25" customHeight="1">
      <c r="A35" s="16">
        <v>14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16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v>0</v>
      </c>
    </row>
    <row r="42" spans="1:22" s="1" customFormat="1">
      <c r="A42" s="12" t="s">
        <v>43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6"/>
      <c r="Q42" s="6"/>
      <c r="R42" s="6"/>
      <c r="S42" s="6"/>
      <c r="T42" s="6"/>
      <c r="U42" s="6"/>
      <c r="V42" s="18"/>
    </row>
    <row r="43" spans="1:22" s="1" customFormat="1">
      <c r="A43" s="16">
        <v>18</v>
      </c>
      <c r="B43" s="32">
        <v>44692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7" t="s">
        <v>37</v>
      </c>
      <c r="O43" s="9"/>
      <c r="P43" s="11" t="s">
        <v>56</v>
      </c>
      <c r="Q43" s="20">
        <f>T43</f>
        <v>1035.0323100000001</v>
      </c>
      <c r="R43" s="18" t="s">
        <v>49</v>
      </c>
      <c r="S43" s="23">
        <v>1</v>
      </c>
      <c r="T43" s="35">
        <v>1035.0323100000001</v>
      </c>
      <c r="U43" s="11" t="s">
        <v>57</v>
      </c>
      <c r="V43" s="17" t="s">
        <v>76</v>
      </c>
    </row>
    <row r="44" spans="1:22" s="1" customFormat="1" ht="15.75" customHeight="1">
      <c r="A44" s="12" t="s">
        <v>44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/>
      <c r="O44" s="9"/>
      <c r="P44" s="10"/>
      <c r="Q44" s="13"/>
      <c r="R44" s="12"/>
      <c r="S44" s="13"/>
      <c r="T44" s="14"/>
      <c r="U44" s="11"/>
      <c r="V44" s="19"/>
    </row>
    <row r="45" spans="1:22" s="1" customFormat="1" ht="15.75" customHeight="1">
      <c r="A45" s="16">
        <v>19</v>
      </c>
      <c r="B45" s="32">
        <v>44692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50</v>
      </c>
      <c r="Q45" s="15">
        <v>0</v>
      </c>
      <c r="R45" s="15">
        <v>0</v>
      </c>
      <c r="S45" s="15">
        <v>0</v>
      </c>
      <c r="T45" s="14">
        <v>130.10065</v>
      </c>
      <c r="U45" s="11" t="s">
        <v>51</v>
      </c>
      <c r="V45" s="18" t="s">
        <v>75</v>
      </c>
    </row>
    <row r="46" spans="1:22" s="1" customFormat="1" ht="15.75" customHeight="1">
      <c r="A46" s="16">
        <v>20</v>
      </c>
      <c r="B46" s="32">
        <v>44692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7" t="s">
        <v>50</v>
      </c>
      <c r="Q46" s="35">
        <v>237.62603999999999</v>
      </c>
      <c r="R46" s="15" t="s">
        <v>49</v>
      </c>
      <c r="S46" s="23">
        <v>1</v>
      </c>
      <c r="T46" s="14">
        <f>Q46*S46</f>
        <v>237.62603999999999</v>
      </c>
      <c r="U46" s="11" t="s">
        <v>58</v>
      </c>
      <c r="V46" s="18" t="s">
        <v>77</v>
      </c>
    </row>
    <row r="47" spans="1:22" s="1" customFormat="1" ht="15.75" customHeight="1">
      <c r="A47" s="16">
        <v>21</v>
      </c>
      <c r="B47" s="32">
        <v>44705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 t="s">
        <v>37</v>
      </c>
      <c r="O47" s="9"/>
      <c r="P47" s="7" t="s">
        <v>50</v>
      </c>
      <c r="Q47" s="35">
        <v>46.923000000000002</v>
      </c>
      <c r="R47" s="15" t="s">
        <v>49</v>
      </c>
      <c r="S47" s="23">
        <v>1</v>
      </c>
      <c r="T47" s="35">
        <v>46.92342</v>
      </c>
      <c r="U47" s="11" t="s">
        <v>54</v>
      </c>
      <c r="V47" s="18" t="s">
        <v>90</v>
      </c>
    </row>
    <row r="48" spans="1:22">
      <c r="A48" s="12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6"/>
      <c r="O48" s="9"/>
      <c r="P48" s="9"/>
      <c r="Q48" s="9"/>
      <c r="R48" s="9"/>
      <c r="S48" s="9"/>
      <c r="T48" s="9"/>
      <c r="U48" s="9"/>
      <c r="V48" s="21"/>
    </row>
    <row r="49" spans="1:22" s="1" customFormat="1">
      <c r="A49" s="16">
        <v>22</v>
      </c>
      <c r="B49" s="32">
        <v>44692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5" t="s">
        <v>37</v>
      </c>
      <c r="O49" s="39"/>
      <c r="P49" s="27" t="s">
        <v>63</v>
      </c>
      <c r="Q49" s="15">
        <v>0</v>
      </c>
      <c r="R49" s="15">
        <v>0</v>
      </c>
      <c r="S49" s="15">
        <v>0</v>
      </c>
      <c r="T49" s="14">
        <f>20*86%</f>
        <v>17.2</v>
      </c>
      <c r="U49" s="36" t="s">
        <v>64</v>
      </c>
      <c r="V49" s="41" t="s">
        <v>74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2022-06-03T05:53:08Z</dcterms:modified>
</cp:coreProperties>
</file>