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0"/>
  </bookViews>
  <sheets>
    <sheet name="на 2016 год" sheetId="1" r:id="rId1"/>
    <sheet name="на 2017 год " sheetId="2" r:id="rId2"/>
    <sheet name="на 2018 год " sheetId="3" r:id="rId3"/>
    <sheet name="на 2019 год" sheetId="4" r:id="rId4"/>
  </sheets>
  <definedNames>
    <definedName name="_xlnm.Print_Area" localSheetId="0">'на 2016 год'!$A$1:$FE$28</definedName>
    <definedName name="_xlnm.Print_Area" localSheetId="1">'на 2017 год '!$A$1:$FE$28</definedName>
    <definedName name="_xlnm.Print_Area" localSheetId="2">'на 2018 год '!$A$1:$FE$28</definedName>
    <definedName name="_xlnm.Print_Area" localSheetId="3">'на 2019 год'!$A$1:$FE$28</definedName>
  </definedNames>
  <calcPr fullCalcOnLoad="1" refMode="R1C1"/>
</workbook>
</file>

<file path=xl/sharedStrings.xml><?xml version="1.0" encoding="utf-8"?>
<sst xmlns="http://schemas.openxmlformats.org/spreadsheetml/2006/main" count="208" uniqueCount="57">
  <si>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</si>
  <si>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</si>
  <si>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</si>
  <si>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</si>
  <si>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</si>
  <si>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</si>
  <si>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</si>
  <si>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</si>
  <si>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</si>
  <si>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</si>
  <si>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</si>
  <si>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</si>
  <si>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</si>
  <si>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</si>
  <si>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</si>
  <si>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</si>
  <si>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</si>
  <si>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</si>
  <si>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</si>
  <si>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</si>
  <si>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</si>
  <si>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</si>
  <si>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</si>
  <si>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</si>
  <si>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</si>
  <si>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</si>
  <si>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</si>
  <si>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</si>
  <si>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</si>
  <si>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</si>
  <si>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</si>
  <si>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</si>
  <si>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</si>
  <si>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Строительство газопровода высокого давления для закольцовки ГРС-3 -ГРС-4 от ул.Съездовская до ул. 2-я Военная в г. Омске</t>
  </si>
  <si>
    <t>ООО "Омскгазсеть"</t>
  </si>
  <si>
    <t>17</t>
  </si>
  <si>
    <t>на 20</t>
  </si>
  <si>
    <t>16</t>
  </si>
  <si>
    <t>Ноябрь 2016</t>
  </si>
  <si>
    <t>Декабрь 2019</t>
  </si>
  <si>
    <t>Строительство газопровода высокого давления для закольцовки существующего распределительного газопровода  "ОКСК-Омскгидропривод" в Кировском АО по ул. 5-го Декабря  в г. Омске</t>
  </si>
  <si>
    <t>Строительство дублирующей трассы газопроводов высокого давления для увеличения пропускной способности на участке Кировская котельная  - ГРП-41</t>
  </si>
  <si>
    <t>Ноябрь 2018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</si>
  <si>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</si>
  <si>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9"/>
        <rFont val="Times New Roman"/>
        <family val="1"/>
      </rPr>
      <t>3</t>
    </r>
  </si>
  <si>
    <t>18</t>
  </si>
  <si>
    <t>19</t>
  </si>
  <si>
    <t>Август 2018</t>
  </si>
  <si>
    <t>Стоимостная оценка инвестиций, тыс. руб. (с НДС)</t>
  </si>
  <si>
    <t>3.1</t>
  </si>
  <si>
    <t>3.2</t>
  </si>
  <si>
    <t>3.3</t>
  </si>
  <si>
    <r>
      <t xml:space="preserve">новые объекты </t>
    </r>
    <r>
      <rPr>
        <b/>
        <vertAlign val="superscript"/>
        <sz val="9"/>
        <rFont val="Times New Roman"/>
        <family val="1"/>
      </rPr>
      <t>4</t>
    </r>
  </si>
  <si>
    <t>тр. ст..426 мм</t>
  </si>
  <si>
    <t>тр.СТ.426 мм. 
тр.ПЭ 100 мм. 
тр.СТ. 108 мм.</t>
  </si>
  <si>
    <t>тр. СТ 426 мм</t>
  </si>
  <si>
    <t>тр. СТ 325 мм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</si>
</sst>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172" fontId="2" fillId="33" borderId="12" xfId="0" applyNumberFormat="1" applyFont="1" applyFill="1" applyBorder="1" applyAlignment="1">
      <alignment vertical="center"/>
    </xf>
    <xf numFmtId="172" fontId="2" fillId="33" borderId="13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26" xfId="0" applyNumberFormat="1" applyFont="1" applyFill="1" applyBorder="1" applyAlignment="1">
      <alignment horizontal="center" vertical="center"/>
    </xf>
    <xf numFmtId="49" fontId="9" fillId="33" borderId="27" xfId="0" applyNumberFormat="1" applyFont="1" applyFill="1" applyBorder="1" applyAlignment="1">
      <alignment horizontal="center" vertical="center"/>
    </xf>
    <xf numFmtId="49" fontId="9" fillId="33" borderId="28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72" fontId="9" fillId="0" borderId="32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 indent="1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9" fillId="0" borderId="46" xfId="0" applyFont="1" applyFill="1" applyBorder="1" applyAlignment="1">
      <alignment horizontal="center" vertical="center"/>
    </xf>
    <xf numFmtId="172" fontId="9" fillId="0" borderId="19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9" fillId="0" borderId="20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172" fontId="2" fillId="0" borderId="49" xfId="0" applyNumberFormat="1" applyFont="1" applyBorder="1" applyAlignment="1">
      <alignment horizontal="center" vertical="center"/>
    </xf>
    <xf numFmtId="172" fontId="2" fillId="0" borderId="50" xfId="0" applyNumberFormat="1" applyFont="1" applyBorder="1" applyAlignment="1">
      <alignment horizontal="center" vertical="center"/>
    </xf>
    <xf numFmtId="172" fontId="2" fillId="0" borderId="51" xfId="0" applyNumberFormat="1" applyFont="1" applyBorder="1" applyAlignment="1">
      <alignment horizontal="center" vertical="center"/>
    </xf>
    <xf numFmtId="172" fontId="2" fillId="0" borderId="49" xfId="0" applyNumberFormat="1" applyFont="1" applyFill="1" applyBorder="1" applyAlignment="1">
      <alignment horizontal="center"/>
    </xf>
    <xf numFmtId="172" fontId="2" fillId="0" borderId="50" xfId="0" applyNumberFormat="1" applyFont="1" applyFill="1" applyBorder="1" applyAlignment="1">
      <alignment horizontal="center"/>
    </xf>
    <xf numFmtId="172" fontId="2" fillId="0" borderId="5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49" fontId="4" fillId="0" borderId="52" xfId="0" applyNumberFormat="1" applyFont="1" applyBorder="1" applyAlignment="1">
      <alignment horizontal="left"/>
    </xf>
    <xf numFmtId="0" fontId="2" fillId="0" borderId="5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3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7">
      <selection activeCell="FO20" sqref="FO20"/>
    </sheetView>
  </sheetViews>
  <sheetFormatPr defaultColWidth="0.875" defaultRowHeight="12.75"/>
  <cols>
    <col min="1" max="166" width="0.875" style="1" customWidth="1"/>
    <col min="167" max="167" width="4.00390625" style="1" customWidth="1"/>
    <col min="168" max="16384" width="0.875" style="1" customWidth="1"/>
  </cols>
  <sheetData>
    <row r="1" s="2" customFormat="1" ht="12">
      <c r="FE1" s="7" t="s">
        <v>22</v>
      </c>
    </row>
    <row r="2" s="2" customFormat="1" ht="12">
      <c r="FE2" s="7" t="s">
        <v>20</v>
      </c>
    </row>
    <row r="3" s="2" customFormat="1" ht="12">
      <c r="FE3" s="7" t="s">
        <v>21</v>
      </c>
    </row>
    <row r="5" spans="75:137" s="8" customFormat="1" ht="18.75">
      <c r="BW5" s="9" t="s">
        <v>23</v>
      </c>
      <c r="BY5" s="118" t="s">
        <v>34</v>
      </c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EB5" s="9" t="s">
        <v>36</v>
      </c>
      <c r="EC5" s="119" t="s">
        <v>37</v>
      </c>
      <c r="ED5" s="119"/>
      <c r="EE5" s="119"/>
      <c r="EF5" s="119"/>
      <c r="EG5" s="8" t="s">
        <v>24</v>
      </c>
    </row>
    <row r="6" spans="77:119" s="2" customFormat="1" ht="13.5" customHeight="1">
      <c r="BY6" s="120" t="s">
        <v>25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</row>
    <row r="7" spans="1:161" s="8" customFormat="1" ht="15.75">
      <c r="A7" s="121" t="s">
        <v>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ht="13.5" thickBot="1"/>
    <row r="9" spans="1:161" s="2" customFormat="1" ht="27" customHeight="1" thickBot="1">
      <c r="A9" s="52" t="s">
        <v>0</v>
      </c>
      <c r="B9" s="52"/>
      <c r="C9" s="52"/>
      <c r="D9" s="52"/>
      <c r="E9" s="52"/>
      <c r="F9" s="52"/>
      <c r="G9" s="52" t="s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3" t="s">
        <v>2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48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 t="s">
        <v>3</v>
      </c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2" customFormat="1" ht="61.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 t="s">
        <v>4</v>
      </c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 t="s">
        <v>5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7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 t="s">
        <v>15</v>
      </c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 t="s">
        <v>30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 t="s">
        <v>16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1:161" s="2" customFormat="1" ht="12.75" customHeight="1" thickBot="1">
      <c r="A11" s="63">
        <v>1</v>
      </c>
      <c r="B11" s="63"/>
      <c r="C11" s="63"/>
      <c r="D11" s="63"/>
      <c r="E11" s="63"/>
      <c r="F11" s="63"/>
      <c r="G11" s="63">
        <v>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54">
        <v>3</v>
      </c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>
        <v>4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>
        <v>5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>
        <v>6</v>
      </c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>
        <v>7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>
        <v>8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>
        <v>9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s="16" customFormat="1" ht="16.5" customHeight="1" thickBot="1">
      <c r="A12" s="56" t="s">
        <v>8</v>
      </c>
      <c r="B12" s="57"/>
      <c r="C12" s="57"/>
      <c r="D12" s="57"/>
      <c r="E12" s="57"/>
      <c r="F12" s="58"/>
      <c r="G12" s="15"/>
      <c r="H12" s="59" t="s">
        <v>43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4"/>
      <c r="CW12" s="60">
        <f>CW16+CW17+CW18</f>
        <v>2980.6200000000003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2"/>
      <c r="DJ12" s="36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13" customFormat="1" ht="26.25" customHeight="1" thickBot="1">
      <c r="A13" s="56" t="s">
        <v>9</v>
      </c>
      <c r="B13" s="57"/>
      <c r="C13" s="57"/>
      <c r="D13" s="57"/>
      <c r="E13" s="57"/>
      <c r="F13" s="58"/>
      <c r="G13" s="12"/>
      <c r="H13" s="84" t="s">
        <v>44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45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7"/>
      <c r="CW13" s="33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85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83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83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2" customFormat="1" ht="24" customHeight="1" thickBot="1">
      <c r="A14" s="69"/>
      <c r="B14" s="70"/>
      <c r="C14" s="70"/>
      <c r="D14" s="70"/>
      <c r="E14" s="70"/>
      <c r="F14" s="71"/>
      <c r="G14" s="5"/>
      <c r="H14" s="72" t="s">
        <v>10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48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50"/>
      <c r="CW14" s="33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9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4" customFormat="1" ht="13.5" customHeight="1">
      <c r="A15" s="93" t="s">
        <v>11</v>
      </c>
      <c r="B15" s="94"/>
      <c r="C15" s="94"/>
      <c r="D15" s="94"/>
      <c r="E15" s="94"/>
      <c r="F15" s="95"/>
      <c r="G15" s="12"/>
      <c r="H15" s="96" t="s">
        <v>52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7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31">
        <f>CJ16+CJ17+CJ18</f>
        <v>194366</v>
      </c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3"/>
      <c r="CW15" s="86">
        <f>CW16+CW17+CW18</f>
        <v>2980.6200000000003</v>
      </c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8"/>
      <c r="DJ15" s="73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5"/>
      <c r="DY15" s="76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5"/>
      <c r="EO15" s="76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100"/>
    </row>
    <row r="16" spans="1:161" s="3" customFormat="1" ht="40.5" customHeight="1">
      <c r="A16" s="19" t="s">
        <v>49</v>
      </c>
      <c r="B16" s="20"/>
      <c r="C16" s="20"/>
      <c r="D16" s="20"/>
      <c r="E16" s="20"/>
      <c r="F16" s="21"/>
      <c r="G16" s="4"/>
      <c r="H16" s="26" t="s">
        <v>33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 t="s">
        <v>38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 t="s">
        <v>39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>
        <v>160894.4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2"/>
      <c r="CW16" s="33">
        <f>2676.34+1</f>
        <v>2677.34</v>
      </c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5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5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EO16" s="25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51"/>
    </row>
    <row r="17" spans="1:161" s="3" customFormat="1" ht="51.75" customHeight="1">
      <c r="A17" s="19" t="s">
        <v>50</v>
      </c>
      <c r="B17" s="20"/>
      <c r="C17" s="20"/>
      <c r="D17" s="20"/>
      <c r="E17" s="20"/>
      <c r="F17" s="21"/>
      <c r="G17" s="4"/>
      <c r="H17" s="26" t="s">
        <v>40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 t="s">
        <v>38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 t="s">
        <v>47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>
        <v>12679.5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2"/>
      <c r="CW17" s="33">
        <f>82.42+0.5</f>
        <v>82.92</v>
      </c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5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4"/>
      <c r="DY17" s="25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4"/>
      <c r="EO17" s="25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51"/>
    </row>
    <row r="18" spans="1:161" s="3" customFormat="1" ht="43.5" customHeight="1">
      <c r="A18" s="19" t="s">
        <v>51</v>
      </c>
      <c r="B18" s="20"/>
      <c r="C18" s="20"/>
      <c r="D18" s="20"/>
      <c r="E18" s="20"/>
      <c r="F18" s="21"/>
      <c r="G18" s="4"/>
      <c r="H18" s="26" t="s">
        <v>41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 t="s">
        <v>38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 t="s">
        <v>42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>
        <v>20792.1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2"/>
      <c r="CW18" s="33">
        <f>219.86+0.5</f>
        <v>220.36</v>
      </c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5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4"/>
      <c r="DY18" s="25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4"/>
      <c r="EO18" s="25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51"/>
    </row>
    <row r="19" spans="1:161" s="3" customFormat="1" ht="12.75" customHeight="1" thickBot="1">
      <c r="A19" s="19" t="s">
        <v>12</v>
      </c>
      <c r="B19" s="20"/>
      <c r="C19" s="20"/>
      <c r="D19" s="20"/>
      <c r="E19" s="20"/>
      <c r="F19" s="21"/>
      <c r="G19" s="4"/>
      <c r="H19" s="72" t="s">
        <v>17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7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9"/>
      <c r="BW19" s="77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80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2"/>
      <c r="CW19" s="126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9"/>
      <c r="DJ19" s="13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1"/>
      <c r="DY19" s="89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2"/>
    </row>
    <row r="20" spans="1:161" s="3" customFormat="1" ht="12.75" customHeight="1" thickBot="1">
      <c r="A20" s="19" t="s">
        <v>13</v>
      </c>
      <c r="B20" s="20"/>
      <c r="C20" s="20"/>
      <c r="D20" s="20"/>
      <c r="E20" s="20"/>
      <c r="F20" s="21"/>
      <c r="G20" s="4"/>
      <c r="H20" s="26" t="s">
        <v>18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08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5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7"/>
      <c r="CW20" s="126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8"/>
      <c r="DJ20" s="112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3" customFormat="1" ht="14.25" customHeight="1" thickBot="1">
      <c r="A21" s="122" t="s">
        <v>14</v>
      </c>
      <c r="B21" s="123"/>
      <c r="C21" s="123"/>
      <c r="D21" s="123"/>
      <c r="E21" s="123"/>
      <c r="F21" s="124"/>
      <c r="G21" s="6"/>
      <c r="H21" s="125" t="s">
        <v>19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10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8"/>
      <c r="CW21" s="102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4"/>
      <c r="DJ21" s="115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ht="6.75" customHeight="1"/>
    <row r="23" s="11" customFormat="1" ht="11.25">
      <c r="A23" s="10" t="s">
        <v>27</v>
      </c>
    </row>
    <row r="24" spans="1:161" s="11" customFormat="1" ht="24" customHeight="1">
      <c r="A24" s="101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</row>
    <row r="25" spans="1:161" s="11" customFormat="1" ht="24" customHeight="1">
      <c r="A25" s="101" t="s">
        <v>29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</row>
    <row r="26" spans="1:161" s="11" customFormat="1" ht="13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</row>
    <row r="27" spans="1:161" s="11" customFormat="1" ht="13.5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ht="3" customHeight="1"/>
  </sheetData>
  <sheetProtection/>
  <mergeCells count="98">
    <mergeCell ref="BY5:DO5"/>
    <mergeCell ref="EC5:EF5"/>
    <mergeCell ref="BY6:DO6"/>
    <mergeCell ref="A7:FE7"/>
    <mergeCell ref="A21:F21"/>
    <mergeCell ref="H21:BI21"/>
    <mergeCell ref="CW20:DI20"/>
    <mergeCell ref="CW19:DI19"/>
    <mergeCell ref="DJ19:DX19"/>
    <mergeCell ref="CJ15:CV15"/>
    <mergeCell ref="A24:FE24"/>
    <mergeCell ref="CW21:DI21"/>
    <mergeCell ref="A26:FE26"/>
    <mergeCell ref="A25:FE25"/>
    <mergeCell ref="A20:F20"/>
    <mergeCell ref="H20:BI20"/>
    <mergeCell ref="CJ20:CV20"/>
    <mergeCell ref="BJ20:CI21"/>
    <mergeCell ref="DJ20:FE21"/>
    <mergeCell ref="DY19:EN19"/>
    <mergeCell ref="EO19:FE19"/>
    <mergeCell ref="A15:F15"/>
    <mergeCell ref="H15:BI15"/>
    <mergeCell ref="BJ15:BV15"/>
    <mergeCell ref="BW15:CI15"/>
    <mergeCell ref="EO15:FE15"/>
    <mergeCell ref="A19:F19"/>
    <mergeCell ref="H19:BI19"/>
    <mergeCell ref="BJ19:BV19"/>
    <mergeCell ref="BW19:CI19"/>
    <mergeCell ref="CJ19:CV19"/>
    <mergeCell ref="DY13:EN13"/>
    <mergeCell ref="A13:F13"/>
    <mergeCell ref="H13:BI13"/>
    <mergeCell ref="DJ13:DX13"/>
    <mergeCell ref="H16:BI16"/>
    <mergeCell ref="BJ16:BV16"/>
    <mergeCell ref="BW16:CI16"/>
    <mergeCell ref="A27:FE27"/>
    <mergeCell ref="EO13:FE13"/>
    <mergeCell ref="A14:F14"/>
    <mergeCell ref="H14:BI14"/>
    <mergeCell ref="DJ15:DX15"/>
    <mergeCell ref="DY15:EN15"/>
    <mergeCell ref="H18:BI18"/>
    <mergeCell ref="BJ18:BV18"/>
    <mergeCell ref="BW18:CI18"/>
    <mergeCell ref="CJ18:CV18"/>
    <mergeCell ref="A12:F12"/>
    <mergeCell ref="H12:BI12"/>
    <mergeCell ref="CW12:DI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J11:DX11"/>
    <mergeCell ref="EO10:FE10"/>
    <mergeCell ref="DY18:EN18"/>
    <mergeCell ref="EO18:FE18"/>
    <mergeCell ref="CW14:DI14"/>
    <mergeCell ref="CW13:DI13"/>
    <mergeCell ref="CW18:DI18"/>
    <mergeCell ref="DJ18:DX18"/>
    <mergeCell ref="DY11:EN11"/>
    <mergeCell ref="EO11:FE11"/>
    <mergeCell ref="CW15:DI15"/>
    <mergeCell ref="DJ17:DX17"/>
    <mergeCell ref="DY17:EN17"/>
    <mergeCell ref="EO17:FE17"/>
    <mergeCell ref="A9:F10"/>
    <mergeCell ref="G9:BI10"/>
    <mergeCell ref="BJ9:CI9"/>
    <mergeCell ref="CJ9:DI9"/>
    <mergeCell ref="DJ9:FE9"/>
    <mergeCell ref="BJ10:BV10"/>
    <mergeCell ref="DY10:EN10"/>
    <mergeCell ref="DJ12:FE12"/>
    <mergeCell ref="DJ14:FE14"/>
    <mergeCell ref="BJ12:CV14"/>
    <mergeCell ref="CJ16:CV16"/>
    <mergeCell ref="CW16:DI16"/>
    <mergeCell ref="EO16:FE16"/>
    <mergeCell ref="A16:F16"/>
    <mergeCell ref="A17:F17"/>
    <mergeCell ref="A18:F18"/>
    <mergeCell ref="DJ16:DX16"/>
    <mergeCell ref="DY16:EN16"/>
    <mergeCell ref="H17:BI17"/>
    <mergeCell ref="BJ17:BV17"/>
    <mergeCell ref="BW17:CI17"/>
    <mergeCell ref="CJ17:CV17"/>
    <mergeCell ref="CW17:DI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="130" zoomScaleSheetLayoutView="130" zoomScalePageLayoutView="0" workbookViewId="0" topLeftCell="A4">
      <selection activeCell="CW16" sqref="CW16:DI16"/>
    </sheetView>
  </sheetViews>
  <sheetFormatPr defaultColWidth="0.875" defaultRowHeight="12.75"/>
  <cols>
    <col min="1" max="166" width="0.875" style="1" customWidth="1"/>
    <col min="167" max="167" width="4.00390625" style="1" customWidth="1"/>
    <col min="168" max="16384" width="0.875" style="1" customWidth="1"/>
  </cols>
  <sheetData>
    <row r="1" s="2" customFormat="1" ht="12">
      <c r="FE1" s="7" t="s">
        <v>22</v>
      </c>
    </row>
    <row r="2" s="2" customFormat="1" ht="12">
      <c r="FE2" s="7" t="s">
        <v>20</v>
      </c>
    </row>
    <row r="3" s="2" customFormat="1" ht="12">
      <c r="FE3" s="7" t="s">
        <v>21</v>
      </c>
    </row>
    <row r="5" spans="75:137" s="8" customFormat="1" ht="18.75">
      <c r="BW5" s="9" t="s">
        <v>23</v>
      </c>
      <c r="BY5" s="118" t="s">
        <v>34</v>
      </c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EB5" s="9" t="s">
        <v>36</v>
      </c>
      <c r="EC5" s="119" t="s">
        <v>35</v>
      </c>
      <c r="ED5" s="119"/>
      <c r="EE5" s="119"/>
      <c r="EF5" s="119"/>
      <c r="EG5" s="8" t="s">
        <v>24</v>
      </c>
    </row>
    <row r="6" spans="77:119" s="2" customFormat="1" ht="13.5" customHeight="1">
      <c r="BY6" s="120" t="s">
        <v>25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</row>
    <row r="7" spans="1:161" s="8" customFormat="1" ht="15.75">
      <c r="A7" s="121" t="s">
        <v>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ht="13.5" thickBot="1"/>
    <row r="9" spans="1:161" s="2" customFormat="1" ht="27" customHeight="1" thickBot="1">
      <c r="A9" s="52" t="s">
        <v>0</v>
      </c>
      <c r="B9" s="52"/>
      <c r="C9" s="52"/>
      <c r="D9" s="52"/>
      <c r="E9" s="52"/>
      <c r="F9" s="52"/>
      <c r="G9" s="52" t="s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3" t="s">
        <v>2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48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 t="s">
        <v>3</v>
      </c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2" customFormat="1" ht="61.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 t="s">
        <v>4</v>
      </c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 t="s">
        <v>5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7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 t="s">
        <v>15</v>
      </c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 t="s">
        <v>30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 t="s">
        <v>16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1:161" s="2" customFormat="1" ht="12.75" customHeight="1" thickBot="1">
      <c r="A11" s="63">
        <v>1</v>
      </c>
      <c r="B11" s="63"/>
      <c r="C11" s="63"/>
      <c r="D11" s="63"/>
      <c r="E11" s="63"/>
      <c r="F11" s="63"/>
      <c r="G11" s="63">
        <v>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54">
        <v>3</v>
      </c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>
        <v>4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>
        <v>5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>
        <v>6</v>
      </c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>
        <v>7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>
        <v>8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>
        <v>9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s="16" customFormat="1" ht="16.5" customHeight="1" thickBot="1">
      <c r="A12" s="56" t="s">
        <v>8</v>
      </c>
      <c r="B12" s="57"/>
      <c r="C12" s="57"/>
      <c r="D12" s="57"/>
      <c r="E12" s="57"/>
      <c r="F12" s="58"/>
      <c r="G12" s="15"/>
      <c r="H12" s="59" t="s">
        <v>43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4"/>
      <c r="CW12" s="60">
        <f>CW16+CW17+CW18</f>
        <v>31937.8409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2"/>
      <c r="DJ12" s="36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13" customFormat="1" ht="26.25" customHeight="1" thickBot="1">
      <c r="A13" s="56" t="s">
        <v>9</v>
      </c>
      <c r="B13" s="57"/>
      <c r="C13" s="57"/>
      <c r="D13" s="57"/>
      <c r="E13" s="57"/>
      <c r="F13" s="58"/>
      <c r="G13" s="12"/>
      <c r="H13" s="84" t="s">
        <v>44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45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7"/>
      <c r="CW13" s="33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85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83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83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2" customFormat="1" ht="24" customHeight="1" thickBot="1">
      <c r="A14" s="69"/>
      <c r="B14" s="70"/>
      <c r="C14" s="70"/>
      <c r="D14" s="70"/>
      <c r="E14" s="70"/>
      <c r="F14" s="71"/>
      <c r="G14" s="5"/>
      <c r="H14" s="72" t="s">
        <v>10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48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50"/>
      <c r="CW14" s="33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9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4" customFormat="1" ht="13.5" customHeight="1">
      <c r="A15" s="93" t="s">
        <v>11</v>
      </c>
      <c r="B15" s="94"/>
      <c r="C15" s="94"/>
      <c r="D15" s="94"/>
      <c r="E15" s="94"/>
      <c r="F15" s="95"/>
      <c r="G15" s="12"/>
      <c r="H15" s="96" t="s">
        <v>52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7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31">
        <f>CJ16+CJ17+CJ18</f>
        <v>194366</v>
      </c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3"/>
      <c r="CW15" s="86">
        <f>CW16+CW17+CW18</f>
        <v>31937.8409</v>
      </c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8"/>
      <c r="DJ15" s="73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5"/>
      <c r="DY15" s="76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5"/>
      <c r="EO15" s="76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100"/>
    </row>
    <row r="16" spans="1:161" s="3" customFormat="1" ht="33.75" customHeight="1">
      <c r="A16" s="19" t="s">
        <v>49</v>
      </c>
      <c r="B16" s="20"/>
      <c r="C16" s="20"/>
      <c r="D16" s="20"/>
      <c r="E16" s="20"/>
      <c r="F16" s="21"/>
      <c r="G16" s="4"/>
      <c r="H16" s="26" t="s">
        <v>33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 t="s">
        <v>38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 t="s">
        <v>39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>
        <v>160894.4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136"/>
      <c r="CW16" s="33">
        <f>13316.396+8750+680</f>
        <v>22746.396</v>
      </c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5"/>
      <c r="DJ16" s="22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5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EO16" s="25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51"/>
    </row>
    <row r="17" spans="1:161" s="3" customFormat="1" ht="44.25" customHeight="1">
      <c r="A17" s="19" t="s">
        <v>50</v>
      </c>
      <c r="B17" s="20"/>
      <c r="C17" s="20"/>
      <c r="D17" s="20"/>
      <c r="E17" s="20"/>
      <c r="F17" s="21"/>
      <c r="G17" s="4"/>
      <c r="H17" s="26" t="s">
        <v>40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 t="s">
        <v>38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 t="s">
        <v>47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>
        <v>12679.5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136"/>
      <c r="CW17" s="33">
        <f>519.4449+2220+340</f>
        <v>3079.4449</v>
      </c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5"/>
      <c r="DJ17" s="22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4"/>
      <c r="DY17" s="25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4"/>
      <c r="EO17" s="25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51"/>
    </row>
    <row r="18" spans="1:161" s="3" customFormat="1" ht="42" customHeight="1">
      <c r="A18" s="19" t="s">
        <v>51</v>
      </c>
      <c r="B18" s="20"/>
      <c r="C18" s="20"/>
      <c r="D18" s="20"/>
      <c r="E18" s="20"/>
      <c r="F18" s="21"/>
      <c r="G18" s="4"/>
      <c r="H18" s="26" t="s">
        <v>41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 t="s">
        <v>38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 t="s">
        <v>42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>
        <v>20792.1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136"/>
      <c r="CW18" s="33">
        <f>1762+4000+350</f>
        <v>6112</v>
      </c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5"/>
      <c r="DJ18" s="22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4"/>
      <c r="DY18" s="25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4"/>
      <c r="EO18" s="25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51"/>
    </row>
    <row r="19" spans="1:161" s="3" customFormat="1" ht="12.75" customHeight="1" thickBot="1">
      <c r="A19" s="19" t="s">
        <v>12</v>
      </c>
      <c r="B19" s="20"/>
      <c r="C19" s="20"/>
      <c r="D19" s="20"/>
      <c r="E19" s="20"/>
      <c r="F19" s="21"/>
      <c r="G19" s="4"/>
      <c r="H19" s="72" t="s">
        <v>17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7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9"/>
      <c r="BW19" s="77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80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2"/>
      <c r="CW19" s="126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9"/>
      <c r="DJ19" s="13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1"/>
      <c r="DY19" s="89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2"/>
    </row>
    <row r="20" spans="1:161" s="3" customFormat="1" ht="12.75" customHeight="1" thickBot="1">
      <c r="A20" s="19" t="s">
        <v>13</v>
      </c>
      <c r="B20" s="20"/>
      <c r="C20" s="20"/>
      <c r="D20" s="20"/>
      <c r="E20" s="20"/>
      <c r="F20" s="21"/>
      <c r="G20" s="4"/>
      <c r="H20" s="26" t="s">
        <v>18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08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5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7"/>
      <c r="CW20" s="126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8"/>
      <c r="DJ20" s="112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3" customFormat="1" ht="14.25" customHeight="1" thickBot="1">
      <c r="A21" s="122" t="s">
        <v>14</v>
      </c>
      <c r="B21" s="123"/>
      <c r="C21" s="123"/>
      <c r="D21" s="123"/>
      <c r="E21" s="123"/>
      <c r="F21" s="124"/>
      <c r="G21" s="6"/>
      <c r="H21" s="125" t="s">
        <v>19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10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5"/>
      <c r="CW21" s="102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4"/>
      <c r="DJ21" s="115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ht="6.75" customHeight="1"/>
    <row r="23" s="11" customFormat="1" ht="11.25">
      <c r="A23" s="10" t="s">
        <v>27</v>
      </c>
    </row>
    <row r="24" spans="1:161" s="11" customFormat="1" ht="24" customHeight="1">
      <c r="A24" s="101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</row>
    <row r="25" spans="1:161" s="11" customFormat="1" ht="24" customHeight="1">
      <c r="A25" s="101" t="s">
        <v>29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</row>
    <row r="26" spans="1:161" s="11" customFormat="1" ht="13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</row>
    <row r="27" spans="1:161" s="11" customFormat="1" ht="13.5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ht="3" customHeight="1"/>
  </sheetData>
  <sheetProtection/>
  <mergeCells count="99">
    <mergeCell ref="DJ9:FE9"/>
    <mergeCell ref="BJ10:BV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CJ11:CV11"/>
    <mergeCell ref="CW11:DI11"/>
    <mergeCell ref="BW10:CI10"/>
    <mergeCell ref="CJ10:CV10"/>
    <mergeCell ref="CW10:DI10"/>
    <mergeCell ref="BW11:CI11"/>
    <mergeCell ref="DJ10:DX10"/>
    <mergeCell ref="DJ11:DX11"/>
    <mergeCell ref="DY11:EN11"/>
    <mergeCell ref="EO11:FE11"/>
    <mergeCell ref="A12:F12"/>
    <mergeCell ref="H12:BI12"/>
    <mergeCell ref="CW12:DI12"/>
    <mergeCell ref="A11:F11"/>
    <mergeCell ref="G11:BI11"/>
    <mergeCell ref="BJ11:BV11"/>
    <mergeCell ref="A13:F13"/>
    <mergeCell ref="H13:BI13"/>
    <mergeCell ref="CW13:DI13"/>
    <mergeCell ref="DJ13:DX13"/>
    <mergeCell ref="DY13:EN13"/>
    <mergeCell ref="EO13:FE13"/>
    <mergeCell ref="A14:F14"/>
    <mergeCell ref="H14:BI14"/>
    <mergeCell ref="CW14:DI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A21:F21"/>
    <mergeCell ref="H21:BI21"/>
    <mergeCell ref="CW21:DI21"/>
    <mergeCell ref="DJ19:DX19"/>
    <mergeCell ref="DY19:EN19"/>
    <mergeCell ref="EO19:FE19"/>
    <mergeCell ref="A20:F20"/>
    <mergeCell ref="H20:BI20"/>
    <mergeCell ref="CJ20:CV20"/>
    <mergeCell ref="CW20:DI20"/>
    <mergeCell ref="A24:FE24"/>
    <mergeCell ref="A25:FE25"/>
    <mergeCell ref="A26:FE26"/>
    <mergeCell ref="A27:FE27"/>
    <mergeCell ref="BJ12:CV14"/>
    <mergeCell ref="DJ12:FE12"/>
    <mergeCell ref="DJ14:FE14"/>
    <mergeCell ref="BJ20:CI21"/>
    <mergeCell ref="CJ21:CV21"/>
    <mergeCell ref="DJ20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="130" zoomScaleSheetLayoutView="130" zoomScalePageLayoutView="0" workbookViewId="0" topLeftCell="A7">
      <selection activeCell="EO16" sqref="EO16:FE16"/>
    </sheetView>
  </sheetViews>
  <sheetFormatPr defaultColWidth="0.875" defaultRowHeight="12.75"/>
  <cols>
    <col min="1" max="166" width="0.875" style="1" customWidth="1"/>
    <col min="167" max="167" width="4.00390625" style="1" customWidth="1"/>
    <col min="168" max="16384" width="0.875" style="1" customWidth="1"/>
  </cols>
  <sheetData>
    <row r="1" s="2" customFormat="1" ht="12">
      <c r="FE1" s="7" t="s">
        <v>22</v>
      </c>
    </row>
    <row r="2" s="2" customFormat="1" ht="12">
      <c r="FE2" s="7" t="s">
        <v>20</v>
      </c>
    </row>
    <row r="3" s="2" customFormat="1" ht="12">
      <c r="FE3" s="7" t="s">
        <v>21</v>
      </c>
    </row>
    <row r="5" spans="75:137" s="8" customFormat="1" ht="18.75">
      <c r="BW5" s="9" t="s">
        <v>23</v>
      </c>
      <c r="BY5" s="118" t="s">
        <v>34</v>
      </c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EB5" s="9" t="s">
        <v>36</v>
      </c>
      <c r="EC5" s="119" t="s">
        <v>45</v>
      </c>
      <c r="ED5" s="119"/>
      <c r="EE5" s="119"/>
      <c r="EF5" s="119"/>
      <c r="EG5" s="8" t="s">
        <v>24</v>
      </c>
    </row>
    <row r="6" spans="77:119" s="2" customFormat="1" ht="13.5" customHeight="1">
      <c r="BY6" s="120" t="s">
        <v>25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</row>
    <row r="7" spans="1:161" s="8" customFormat="1" ht="15.75">
      <c r="A7" s="121" t="s">
        <v>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ht="13.5" thickBot="1"/>
    <row r="9" spans="1:161" s="2" customFormat="1" ht="27" customHeight="1" thickBot="1">
      <c r="A9" s="52" t="s">
        <v>0</v>
      </c>
      <c r="B9" s="52"/>
      <c r="C9" s="52"/>
      <c r="D9" s="52"/>
      <c r="E9" s="52"/>
      <c r="F9" s="52"/>
      <c r="G9" s="52" t="s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3" t="s">
        <v>2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48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 t="s">
        <v>3</v>
      </c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2" customFormat="1" ht="61.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 t="s">
        <v>4</v>
      </c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 t="s">
        <v>5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7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 t="s">
        <v>15</v>
      </c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 t="s">
        <v>30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 t="s">
        <v>16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1:161" s="2" customFormat="1" ht="12.75" customHeight="1" thickBot="1">
      <c r="A11" s="63">
        <v>1</v>
      </c>
      <c r="B11" s="63"/>
      <c r="C11" s="63"/>
      <c r="D11" s="63"/>
      <c r="E11" s="63"/>
      <c r="F11" s="63"/>
      <c r="G11" s="63">
        <v>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54">
        <v>3</v>
      </c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>
        <v>4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>
        <v>5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>
        <v>6</v>
      </c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>
        <v>7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>
        <v>8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>
        <v>9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s="16" customFormat="1" ht="16.5" customHeight="1" thickBot="1">
      <c r="A12" s="56" t="s">
        <v>8</v>
      </c>
      <c r="B12" s="57"/>
      <c r="C12" s="57"/>
      <c r="D12" s="57"/>
      <c r="E12" s="57"/>
      <c r="F12" s="58"/>
      <c r="G12" s="15"/>
      <c r="H12" s="59" t="s">
        <v>43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4"/>
      <c r="CW12" s="60">
        <f>CW16+CW17+CW18</f>
        <v>86994.40299999999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2"/>
      <c r="DJ12" s="36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13" customFormat="1" ht="26.25" customHeight="1" thickBot="1">
      <c r="A13" s="56" t="s">
        <v>9</v>
      </c>
      <c r="B13" s="57"/>
      <c r="C13" s="57"/>
      <c r="D13" s="57"/>
      <c r="E13" s="57"/>
      <c r="F13" s="58"/>
      <c r="G13" s="12"/>
      <c r="H13" s="84" t="s">
        <v>44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45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7"/>
      <c r="CW13" s="33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85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83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83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2" customFormat="1" ht="24" customHeight="1" thickBot="1">
      <c r="A14" s="69"/>
      <c r="B14" s="70"/>
      <c r="C14" s="70"/>
      <c r="D14" s="70"/>
      <c r="E14" s="70"/>
      <c r="F14" s="71"/>
      <c r="G14" s="5"/>
      <c r="H14" s="72" t="s">
        <v>10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48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50"/>
      <c r="CW14" s="33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9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4" customFormat="1" ht="13.5" customHeight="1">
      <c r="A15" s="93" t="s">
        <v>11</v>
      </c>
      <c r="B15" s="94"/>
      <c r="C15" s="94"/>
      <c r="D15" s="94"/>
      <c r="E15" s="94"/>
      <c r="F15" s="95"/>
      <c r="G15" s="12"/>
      <c r="H15" s="96" t="s">
        <v>52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7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31">
        <f>CJ16+CJ17+CJ18</f>
        <v>194366</v>
      </c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3"/>
      <c r="CW15" s="86">
        <f>CW16+CW17+CW18</f>
        <v>86994.40299999999</v>
      </c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8"/>
      <c r="DJ15" s="73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5"/>
      <c r="DY15" s="76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5"/>
      <c r="EO15" s="76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100"/>
    </row>
    <row r="16" spans="1:161" s="3" customFormat="1" ht="41.25" customHeight="1">
      <c r="A16" s="19" t="s">
        <v>49</v>
      </c>
      <c r="B16" s="20"/>
      <c r="C16" s="20"/>
      <c r="D16" s="20"/>
      <c r="E16" s="20"/>
      <c r="F16" s="21"/>
      <c r="G16" s="4"/>
      <c r="H16" s="26" t="s">
        <v>33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 t="s">
        <v>38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 t="s">
        <v>39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>
        <v>160894.4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136"/>
      <c r="CW16" s="137">
        <f>2132.623+60564.973+320</f>
        <v>63017.596</v>
      </c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8">
        <v>12.99</v>
      </c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40"/>
      <c r="DY16" s="145" t="s">
        <v>54</v>
      </c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40"/>
      <c r="EO16" s="138">
        <v>3</v>
      </c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4"/>
    </row>
    <row r="17" spans="1:161" s="3" customFormat="1" ht="48" customHeight="1">
      <c r="A17" s="19" t="s">
        <v>50</v>
      </c>
      <c r="B17" s="20"/>
      <c r="C17" s="20"/>
      <c r="D17" s="20"/>
      <c r="E17" s="20"/>
      <c r="F17" s="21"/>
      <c r="G17" s="4"/>
      <c r="H17" s="26" t="s">
        <v>40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 t="s">
        <v>38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 t="s">
        <v>47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>
        <v>12679.5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136"/>
      <c r="CW17" s="137">
        <f>280+9077.097+160</f>
        <v>9517.097</v>
      </c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8">
        <v>1.01</v>
      </c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40"/>
      <c r="DY17" s="141" t="s">
        <v>56</v>
      </c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3"/>
      <c r="EO17" s="25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51"/>
    </row>
    <row r="18" spans="1:161" s="3" customFormat="1" ht="46.5" customHeight="1">
      <c r="A18" s="19" t="s">
        <v>51</v>
      </c>
      <c r="B18" s="20"/>
      <c r="C18" s="20"/>
      <c r="D18" s="20"/>
      <c r="E18" s="20"/>
      <c r="F18" s="21"/>
      <c r="G18" s="4"/>
      <c r="H18" s="26" t="s">
        <v>41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 t="s">
        <v>38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 t="s">
        <v>42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>
        <v>20792.1</v>
      </c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136"/>
      <c r="CW18" s="137">
        <f>693.658+13596.052+170</f>
        <v>14459.71</v>
      </c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8">
        <v>1.4</v>
      </c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40"/>
      <c r="DY18" s="141" t="s">
        <v>55</v>
      </c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3"/>
      <c r="EO18" s="138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44"/>
    </row>
    <row r="19" spans="1:161" s="3" customFormat="1" ht="12.75" customHeight="1" thickBot="1">
      <c r="A19" s="19" t="s">
        <v>12</v>
      </c>
      <c r="B19" s="20"/>
      <c r="C19" s="20"/>
      <c r="D19" s="20"/>
      <c r="E19" s="20"/>
      <c r="F19" s="21"/>
      <c r="G19" s="4"/>
      <c r="H19" s="72" t="s">
        <v>17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7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9"/>
      <c r="BW19" s="77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80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2"/>
      <c r="CW19" s="126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9"/>
      <c r="DJ19" s="13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1"/>
      <c r="DY19" s="89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2"/>
    </row>
    <row r="20" spans="1:161" s="3" customFormat="1" ht="12.75" customHeight="1" thickBot="1">
      <c r="A20" s="19" t="s">
        <v>13</v>
      </c>
      <c r="B20" s="20"/>
      <c r="C20" s="20"/>
      <c r="D20" s="20"/>
      <c r="E20" s="20"/>
      <c r="F20" s="21"/>
      <c r="G20" s="4"/>
      <c r="H20" s="26" t="s">
        <v>18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08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5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7"/>
      <c r="CW20" s="126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8"/>
      <c r="DJ20" s="112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3" customFormat="1" ht="14.25" customHeight="1" thickBot="1">
      <c r="A21" s="122" t="s">
        <v>14</v>
      </c>
      <c r="B21" s="123"/>
      <c r="C21" s="123"/>
      <c r="D21" s="123"/>
      <c r="E21" s="123"/>
      <c r="F21" s="124"/>
      <c r="G21" s="6"/>
      <c r="H21" s="125" t="s">
        <v>19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10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5"/>
      <c r="CW21" s="102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4"/>
      <c r="DJ21" s="115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ht="6.75" customHeight="1"/>
    <row r="23" s="11" customFormat="1" ht="11.25">
      <c r="A23" s="10" t="s">
        <v>27</v>
      </c>
    </row>
    <row r="24" spans="1:161" s="11" customFormat="1" ht="24" customHeight="1">
      <c r="A24" s="101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</row>
    <row r="25" spans="1:161" s="11" customFormat="1" ht="24" customHeight="1">
      <c r="A25" s="101" t="s">
        <v>29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</row>
    <row r="26" spans="1:161" s="11" customFormat="1" ht="13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</row>
    <row r="27" spans="1:161" s="11" customFormat="1" ht="13.5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ht="3" customHeight="1"/>
  </sheetData>
  <sheetProtection/>
  <mergeCells count="99"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H12:BI12"/>
    <mergeCell ref="BJ12:CV14"/>
    <mergeCell ref="CW12:DI12"/>
    <mergeCell ref="DJ12:FE12"/>
    <mergeCell ref="A13:F13"/>
    <mergeCell ref="H13:BI13"/>
    <mergeCell ref="CW13:DI13"/>
    <mergeCell ref="DJ13:DX13"/>
    <mergeCell ref="DY13:EN13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CI21"/>
    <mergeCell ref="CJ20:CV20"/>
    <mergeCell ref="CW20:DI20"/>
    <mergeCell ref="A21:F21"/>
    <mergeCell ref="H21:BI21"/>
    <mergeCell ref="CJ21:CV21"/>
    <mergeCell ref="CW21:DI21"/>
    <mergeCell ref="A24:FE24"/>
    <mergeCell ref="A25:FE25"/>
    <mergeCell ref="A26:FE26"/>
    <mergeCell ref="A27:FE27"/>
    <mergeCell ref="DJ20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7"/>
  <sheetViews>
    <sheetView view="pageBreakPreview" zoomScale="130" zoomScaleSheetLayoutView="130" zoomScalePageLayoutView="0" workbookViewId="0" topLeftCell="A4">
      <selection activeCell="EO16" sqref="EO16:FE16"/>
    </sheetView>
  </sheetViews>
  <sheetFormatPr defaultColWidth="0.875" defaultRowHeight="12.75"/>
  <cols>
    <col min="1" max="166" width="0.875" style="1" customWidth="1"/>
    <col min="167" max="167" width="4.00390625" style="1" customWidth="1"/>
    <col min="168" max="16384" width="0.875" style="1" customWidth="1"/>
  </cols>
  <sheetData>
    <row r="1" s="2" customFormat="1" ht="12">
      <c r="FE1" s="7" t="s">
        <v>22</v>
      </c>
    </row>
    <row r="2" s="2" customFormat="1" ht="12">
      <c r="FE2" s="7" t="s">
        <v>20</v>
      </c>
    </row>
    <row r="3" s="2" customFormat="1" ht="12">
      <c r="FE3" s="7" t="s">
        <v>21</v>
      </c>
    </row>
    <row r="5" spans="75:137" s="8" customFormat="1" ht="18.75">
      <c r="BW5" s="9" t="s">
        <v>23</v>
      </c>
      <c r="BY5" s="118" t="s">
        <v>34</v>
      </c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EB5" s="9" t="s">
        <v>36</v>
      </c>
      <c r="EC5" s="119" t="s">
        <v>46</v>
      </c>
      <c r="ED5" s="119"/>
      <c r="EE5" s="119"/>
      <c r="EF5" s="119"/>
      <c r="EG5" s="8" t="s">
        <v>24</v>
      </c>
    </row>
    <row r="6" spans="77:119" s="2" customFormat="1" ht="13.5" customHeight="1">
      <c r="BY6" s="120" t="s">
        <v>25</v>
      </c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</row>
    <row r="7" spans="1:161" s="8" customFormat="1" ht="15.75">
      <c r="A7" s="121" t="s">
        <v>26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</row>
    <row r="8" ht="13.5" thickBot="1"/>
    <row r="9" spans="1:161" s="2" customFormat="1" ht="27" customHeight="1" thickBot="1">
      <c r="A9" s="52" t="s">
        <v>0</v>
      </c>
      <c r="B9" s="52"/>
      <c r="C9" s="52"/>
      <c r="D9" s="52"/>
      <c r="E9" s="52"/>
      <c r="F9" s="52"/>
      <c r="G9" s="52" t="s">
        <v>1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3" t="s">
        <v>2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 t="s">
        <v>48</v>
      </c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 t="s">
        <v>3</v>
      </c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</row>
    <row r="10" spans="1:161" s="2" customFormat="1" ht="61.5" customHeight="1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 t="s">
        <v>4</v>
      </c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 t="s">
        <v>5</v>
      </c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 t="s">
        <v>6</v>
      </c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 t="s">
        <v>7</v>
      </c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 t="s">
        <v>15</v>
      </c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 t="s">
        <v>30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 t="s">
        <v>16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</row>
    <row r="11" spans="1:161" s="2" customFormat="1" ht="12.75" customHeight="1" thickBot="1">
      <c r="A11" s="63">
        <v>1</v>
      </c>
      <c r="B11" s="63"/>
      <c r="C11" s="63"/>
      <c r="D11" s="63"/>
      <c r="E11" s="63"/>
      <c r="F11" s="63"/>
      <c r="G11" s="63">
        <v>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4"/>
      <c r="BJ11" s="54">
        <v>3</v>
      </c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>
        <v>4</v>
      </c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>
        <v>5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>
        <v>6</v>
      </c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>
        <v>7</v>
      </c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>
        <v>8</v>
      </c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>
        <v>9</v>
      </c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</row>
    <row r="12" spans="1:161" s="16" customFormat="1" ht="16.5" customHeight="1" thickBot="1">
      <c r="A12" s="56" t="s">
        <v>8</v>
      </c>
      <c r="B12" s="57"/>
      <c r="C12" s="57"/>
      <c r="D12" s="57"/>
      <c r="E12" s="57"/>
      <c r="F12" s="58"/>
      <c r="G12" s="15"/>
      <c r="H12" s="59" t="s">
        <v>43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42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4"/>
      <c r="CW12" s="60">
        <f>CW16+CW17+CW18</f>
        <v>72453.097</v>
      </c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2"/>
      <c r="DJ12" s="36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13" customFormat="1" ht="26.25" customHeight="1" thickBot="1">
      <c r="A13" s="56" t="s">
        <v>9</v>
      </c>
      <c r="B13" s="57"/>
      <c r="C13" s="57"/>
      <c r="D13" s="57"/>
      <c r="E13" s="57"/>
      <c r="F13" s="58"/>
      <c r="G13" s="12"/>
      <c r="H13" s="84" t="s">
        <v>44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45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7"/>
      <c r="CW13" s="33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85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83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83"/>
      <c r="EO13" s="66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8"/>
    </row>
    <row r="14" spans="1:161" s="2" customFormat="1" ht="24" customHeight="1" thickBot="1">
      <c r="A14" s="69"/>
      <c r="B14" s="70"/>
      <c r="C14" s="70"/>
      <c r="D14" s="70"/>
      <c r="E14" s="70"/>
      <c r="F14" s="71"/>
      <c r="G14" s="5"/>
      <c r="H14" s="72" t="s">
        <v>10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48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50"/>
      <c r="CW14" s="33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9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4" customFormat="1" ht="13.5" customHeight="1">
      <c r="A15" s="93" t="s">
        <v>11</v>
      </c>
      <c r="B15" s="94"/>
      <c r="C15" s="94"/>
      <c r="D15" s="94"/>
      <c r="E15" s="94"/>
      <c r="F15" s="95"/>
      <c r="G15" s="12"/>
      <c r="H15" s="96" t="s">
        <v>52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7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9"/>
      <c r="BW15" s="97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9"/>
      <c r="CJ15" s="131">
        <f>CJ16+CJ17+CJ18</f>
        <v>160894.4</v>
      </c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3"/>
      <c r="CW15" s="86">
        <f>CW16+CW17+CW18</f>
        <v>72453.097</v>
      </c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8"/>
      <c r="DJ15" s="73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5"/>
      <c r="DY15" s="76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5"/>
      <c r="EO15" s="76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100"/>
    </row>
    <row r="16" spans="1:161" s="3" customFormat="1" ht="24.75" customHeight="1">
      <c r="A16" s="19" t="s">
        <v>49</v>
      </c>
      <c r="B16" s="20"/>
      <c r="C16" s="20"/>
      <c r="D16" s="20"/>
      <c r="E16" s="20"/>
      <c r="F16" s="21"/>
      <c r="G16" s="4"/>
      <c r="H16" s="26" t="s">
        <v>33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 t="s">
        <v>38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 t="s">
        <v>39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>
        <v>160894.4</v>
      </c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136"/>
      <c r="CW16" s="137">
        <f>72453.097</f>
        <v>72453.097</v>
      </c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8">
        <v>11.91</v>
      </c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40"/>
      <c r="DY16" s="138" t="s">
        <v>53</v>
      </c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40"/>
      <c r="EO16" s="138">
        <v>3</v>
      </c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4"/>
    </row>
    <row r="17" spans="1:161" s="3" customFormat="1" ht="23.25" customHeight="1">
      <c r="A17" s="19" t="s">
        <v>50</v>
      </c>
      <c r="B17" s="20"/>
      <c r="C17" s="20"/>
      <c r="D17" s="20"/>
      <c r="E17" s="20"/>
      <c r="F17" s="21"/>
      <c r="G17" s="4"/>
      <c r="H17" s="26" t="s">
        <v>40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136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8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40"/>
      <c r="DY17" s="25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4"/>
      <c r="EO17" s="25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51"/>
    </row>
    <row r="18" spans="1:161" s="3" customFormat="1" ht="40.5" customHeight="1">
      <c r="A18" s="19" t="s">
        <v>51</v>
      </c>
      <c r="B18" s="20"/>
      <c r="C18" s="20"/>
      <c r="D18" s="20"/>
      <c r="E18" s="20"/>
      <c r="F18" s="21"/>
      <c r="G18" s="4"/>
      <c r="H18" s="26" t="s">
        <v>41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136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8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40"/>
      <c r="DY18" s="25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4"/>
      <c r="EO18" s="25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51"/>
    </row>
    <row r="19" spans="1:161" s="3" customFormat="1" ht="12.75" customHeight="1" thickBot="1">
      <c r="A19" s="19" t="s">
        <v>12</v>
      </c>
      <c r="B19" s="20"/>
      <c r="C19" s="20"/>
      <c r="D19" s="20"/>
      <c r="E19" s="20"/>
      <c r="F19" s="21"/>
      <c r="G19" s="4"/>
      <c r="H19" s="72" t="s">
        <v>17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7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9"/>
      <c r="BW19" s="77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80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2"/>
      <c r="CW19" s="126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9"/>
      <c r="DJ19" s="13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1"/>
      <c r="DY19" s="89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2"/>
    </row>
    <row r="20" spans="1:161" s="3" customFormat="1" ht="12.75" customHeight="1" thickBot="1">
      <c r="A20" s="19" t="s">
        <v>13</v>
      </c>
      <c r="B20" s="20"/>
      <c r="C20" s="20"/>
      <c r="D20" s="20"/>
      <c r="E20" s="20"/>
      <c r="F20" s="21"/>
      <c r="G20" s="4"/>
      <c r="H20" s="26" t="s">
        <v>18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108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5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7"/>
      <c r="CW20" s="126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8"/>
      <c r="DJ20" s="112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4"/>
    </row>
    <row r="21" spans="1:161" s="3" customFormat="1" ht="14.25" customHeight="1" thickBot="1">
      <c r="A21" s="122" t="s">
        <v>14</v>
      </c>
      <c r="B21" s="123"/>
      <c r="C21" s="123"/>
      <c r="D21" s="123"/>
      <c r="E21" s="123"/>
      <c r="F21" s="124"/>
      <c r="G21" s="6"/>
      <c r="H21" s="125" t="s">
        <v>19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10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5"/>
      <c r="CW21" s="102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4"/>
      <c r="DJ21" s="115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7"/>
    </row>
    <row r="22" ht="6.75" customHeight="1"/>
    <row r="23" s="11" customFormat="1" ht="11.25">
      <c r="A23" s="10" t="s">
        <v>27</v>
      </c>
    </row>
    <row r="24" spans="1:161" s="11" customFormat="1" ht="24" customHeight="1">
      <c r="A24" s="101" t="s">
        <v>28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</row>
    <row r="25" spans="1:161" s="11" customFormat="1" ht="24" customHeight="1">
      <c r="A25" s="101" t="s">
        <v>29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</row>
    <row r="26" spans="1:161" s="11" customFormat="1" ht="13.5" customHeight="1">
      <c r="A26" s="101" t="s">
        <v>31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</row>
    <row r="27" spans="1:161" s="11" customFormat="1" ht="13.5" customHeight="1">
      <c r="A27" s="65" t="s">
        <v>32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</row>
    <row r="28" ht="3" customHeight="1"/>
  </sheetData>
  <sheetProtection/>
  <mergeCells count="99"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11:F11"/>
    <mergeCell ref="G11:BI11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H12:BI12"/>
    <mergeCell ref="BJ12:CV14"/>
    <mergeCell ref="CW12:DI12"/>
    <mergeCell ref="DJ12:FE12"/>
    <mergeCell ref="A13:F13"/>
    <mergeCell ref="H13:BI13"/>
    <mergeCell ref="CW13:DI13"/>
    <mergeCell ref="DJ13:DX13"/>
    <mergeCell ref="DY13:EN13"/>
    <mergeCell ref="EO13:FE13"/>
    <mergeCell ref="A14:F14"/>
    <mergeCell ref="H14:BI14"/>
    <mergeCell ref="CW14:DI14"/>
    <mergeCell ref="DJ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20:F20"/>
    <mergeCell ref="H20:BI20"/>
    <mergeCell ref="BJ20:CI21"/>
    <mergeCell ref="CJ20:CV20"/>
    <mergeCell ref="CW20:DI20"/>
    <mergeCell ref="DJ20:FE21"/>
    <mergeCell ref="A21:F21"/>
    <mergeCell ref="A27:FE27"/>
    <mergeCell ref="H21:BI21"/>
    <mergeCell ref="CJ21:CV21"/>
    <mergeCell ref="CW21:DI21"/>
    <mergeCell ref="A24:FE24"/>
    <mergeCell ref="A25:FE25"/>
    <mergeCell ref="A26:FE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nagibina_na</cp:lastModifiedBy>
  <cp:lastPrinted>2011-03-28T12:53:35Z</cp:lastPrinted>
  <dcterms:created xsi:type="dcterms:W3CDTF">2011-03-28T12:32:14Z</dcterms:created>
  <dcterms:modified xsi:type="dcterms:W3CDTF">2016-12-14T05:53:10Z</dcterms:modified>
  <cp:category/>
  <cp:version/>
  <cp:contentType/>
  <cp:contentStatus/>
</cp:coreProperties>
</file>